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480" windowHeight="10140" activeTab="2"/>
  </bookViews>
  <sheets>
    <sheet name="Details" sheetId="12" r:id="rId1"/>
    <sheet name="Subcons" sheetId="5" r:id="rId2"/>
    <sheet name="Detail Worksheet" sheetId="11" r:id="rId3"/>
    <sheet name="Bud per 1 &amp; 2" sheetId="2" r:id="rId4"/>
    <sheet name="Bud per 3 &amp; 4" sheetId="9" r:id="rId5"/>
    <sheet name="Bud per 5 &amp; Cumulative" sheetId="10" r:id="rId6"/>
    <sheet name="#s" sheetId="4" r:id="rId7"/>
    <sheet name="Sheet1" sheetId="13" r:id="rId8"/>
  </sheets>
  <definedNames>
    <definedName name="_xlnm.Print_Area" localSheetId="6">'#s'!$A$1:$F$16</definedName>
    <definedName name="_xlnm.Print_Area" localSheetId="3">'Bud per 1 &amp; 2'!$A$1:$O$78</definedName>
    <definedName name="_xlnm.Print_Area" localSheetId="4">'Bud per 3 &amp; 4'!$B$1:$P$75</definedName>
    <definedName name="_xlnm.Print_Area" localSheetId="5">'Bud per 5 &amp; Cumulative'!$A$1:$Q$77</definedName>
    <definedName name="_xlnm.Print_Area" localSheetId="2">'Detail Worksheet'!$A$1:$Q$78</definedName>
    <definedName name="_xlnm.Print_Area" localSheetId="1">Subcons!$A$1:$J$31</definedName>
  </definedNames>
  <calcPr calcId="145621"/>
</workbook>
</file>

<file path=xl/calcChain.xml><?xml version="1.0" encoding="utf-8"?>
<calcChain xmlns="http://schemas.openxmlformats.org/spreadsheetml/2006/main">
  <c r="J23" i="10" l="1"/>
  <c r="J58" i="9"/>
  <c r="J22" i="9"/>
  <c r="J59" i="2"/>
  <c r="J23" i="2"/>
  <c r="N75" i="11"/>
  <c r="M75" i="11"/>
  <c r="L75" i="11"/>
  <c r="K75" i="11"/>
  <c r="J75" i="11"/>
  <c r="G6" i="11"/>
  <c r="G7" i="11"/>
  <c r="G8" i="11"/>
  <c r="G9" i="11"/>
  <c r="G10" i="11"/>
  <c r="G11" i="11"/>
  <c r="G12" i="11"/>
  <c r="G13" i="11"/>
  <c r="G14" i="11"/>
  <c r="G15" i="11"/>
  <c r="G5" i="11"/>
  <c r="J65" i="11" l="1"/>
  <c r="J64" i="11"/>
  <c r="J63" i="11"/>
  <c r="J62" i="11"/>
  <c r="H8" i="11" l="1"/>
  <c r="I8" i="11" s="1"/>
  <c r="J8" i="11" s="1"/>
  <c r="K8" i="11" s="1"/>
  <c r="L8" i="11" s="1"/>
  <c r="H9" i="11"/>
  <c r="I9" i="11" s="1"/>
  <c r="J9" i="11" s="1"/>
  <c r="K9" i="11" s="1"/>
  <c r="H12" i="11"/>
  <c r="I12" i="11" s="1"/>
  <c r="J12" i="11" s="1"/>
  <c r="H13" i="11"/>
  <c r="H5" i="11"/>
  <c r="D13" i="5"/>
  <c r="E13" i="5"/>
  <c r="F13" i="5"/>
  <c r="G13" i="5"/>
  <c r="C13" i="5"/>
  <c r="K13" i="5" s="1"/>
  <c r="D19" i="5"/>
  <c r="E19" i="5"/>
  <c r="F19" i="5"/>
  <c r="G19" i="5"/>
  <c r="D16" i="5"/>
  <c r="E16" i="5"/>
  <c r="F16" i="5"/>
  <c r="G16" i="5"/>
  <c r="A30" i="5"/>
  <c r="A29" i="5"/>
  <c r="A28" i="5"/>
  <c r="A27" i="5"/>
  <c r="A26" i="5"/>
  <c r="H6" i="11"/>
  <c r="I6" i="11" s="1"/>
  <c r="H7" i="11"/>
  <c r="I7" i="11" s="1"/>
  <c r="H10" i="11"/>
  <c r="I10" i="11" s="1"/>
  <c r="J10" i="11" s="1"/>
  <c r="H11" i="11"/>
  <c r="I11" i="11" s="1"/>
  <c r="J11" i="11" s="1"/>
  <c r="H14" i="11"/>
  <c r="H15" i="11"/>
  <c r="I15" i="11" s="1"/>
  <c r="J15" i="11" s="1"/>
  <c r="K15" i="11" s="1"/>
  <c r="L15" i="11" s="1"/>
  <c r="M15" i="11" s="1"/>
  <c r="N15" i="11" s="1"/>
  <c r="I70" i="11"/>
  <c r="N52" i="11"/>
  <c r="M52" i="11"/>
  <c r="L52" i="11"/>
  <c r="K52" i="11"/>
  <c r="J52" i="11"/>
  <c r="O51" i="11"/>
  <c r="O50" i="11"/>
  <c r="O49" i="11"/>
  <c r="H6" i="5"/>
  <c r="H5" i="5"/>
  <c r="C7" i="5"/>
  <c r="K7" i="5" s="1"/>
  <c r="C10" i="5"/>
  <c r="C27" i="5" s="1"/>
  <c r="C28" i="5"/>
  <c r="C16" i="5"/>
  <c r="C29" i="5" s="1"/>
  <c r="C19" i="5"/>
  <c r="K19" i="5" s="1"/>
  <c r="C21" i="5"/>
  <c r="J30" i="11" s="1"/>
  <c r="C22" i="5"/>
  <c r="J57" i="11" s="1"/>
  <c r="N15" i="2" s="1"/>
  <c r="E5" i="11"/>
  <c r="E6" i="11"/>
  <c r="E7" i="11"/>
  <c r="E8" i="11"/>
  <c r="E9" i="11"/>
  <c r="E10" i="11"/>
  <c r="E11" i="11"/>
  <c r="E12" i="11"/>
  <c r="E13" i="11"/>
  <c r="Q13" i="11"/>
  <c r="E14" i="11"/>
  <c r="Q14" i="11"/>
  <c r="E15" i="11"/>
  <c r="Q15" i="11"/>
  <c r="H19" i="11"/>
  <c r="K20" i="11" s="1"/>
  <c r="K24" i="11"/>
  <c r="L24" i="11" s="1"/>
  <c r="K25" i="11"/>
  <c r="L25" i="11" s="1"/>
  <c r="K27" i="11"/>
  <c r="L27" i="11"/>
  <c r="K29" i="11"/>
  <c r="L29" i="11" s="1"/>
  <c r="K36" i="11"/>
  <c r="O35" i="11"/>
  <c r="J40" i="11"/>
  <c r="A61" i="11"/>
  <c r="K61" i="11"/>
  <c r="L61" i="11"/>
  <c r="M61" i="11"/>
  <c r="N61" i="11"/>
  <c r="A62" i="11"/>
  <c r="A63" i="11"/>
  <c r="A64" i="11"/>
  <c r="N25" i="2"/>
  <c r="N27" i="2"/>
  <c r="N29" i="2"/>
  <c r="N24" i="9"/>
  <c r="N26" i="9"/>
  <c r="N28" i="9"/>
  <c r="N25" i="10"/>
  <c r="N27" i="10"/>
  <c r="N29" i="10"/>
  <c r="K23" i="11"/>
  <c r="L23" i="11" s="1"/>
  <c r="K22" i="11"/>
  <c r="L22" i="11"/>
  <c r="M22" i="11" s="1"/>
  <c r="N22" i="11" s="1"/>
  <c r="O22" i="11" s="1"/>
  <c r="H15" i="5"/>
  <c r="H18" i="5"/>
  <c r="D10" i="5"/>
  <c r="K37" i="11"/>
  <c r="K63" i="11" s="1"/>
  <c r="K39" i="11"/>
  <c r="K65" i="11" s="1"/>
  <c r="M27" i="11"/>
  <c r="N27" i="11" s="1"/>
  <c r="E7" i="5"/>
  <c r="D22" i="5"/>
  <c r="K57" i="11" s="1"/>
  <c r="N51" i="2" s="1"/>
  <c r="D7" i="5"/>
  <c r="H14" i="5"/>
  <c r="H12" i="5"/>
  <c r="F7" i="5"/>
  <c r="L37" i="11"/>
  <c r="L63" i="11" s="1"/>
  <c r="H11" i="5"/>
  <c r="H17" i="5"/>
  <c r="G7" i="5"/>
  <c r="D29" i="5" l="1"/>
  <c r="E29" i="5" s="1"/>
  <c r="F29" i="5" s="1"/>
  <c r="G29" i="5" s="1"/>
  <c r="H16" i="5"/>
  <c r="I16" i="5" s="1"/>
  <c r="J16" i="5" s="1"/>
  <c r="H13" i="5"/>
  <c r="I13" i="5" s="1"/>
  <c r="D27" i="5"/>
  <c r="J61" i="11"/>
  <c r="O61" i="11" s="1"/>
  <c r="I13" i="11"/>
  <c r="J13" i="11" s="1"/>
  <c r="K13" i="11" s="1"/>
  <c r="L13" i="11" s="1"/>
  <c r="M13" i="11" s="1"/>
  <c r="N13" i="11" s="1"/>
  <c r="G22" i="5"/>
  <c r="N57" i="11" s="1"/>
  <c r="N15" i="10" s="1"/>
  <c r="E22" i="5"/>
  <c r="L57" i="11" s="1"/>
  <c r="N14" i="9" s="1"/>
  <c r="I14" i="11"/>
  <c r="J14" i="11" s="1"/>
  <c r="K14" i="11" s="1"/>
  <c r="L14" i="11" s="1"/>
  <c r="M14" i="11" s="1"/>
  <c r="N14" i="11" s="1"/>
  <c r="K28" i="11"/>
  <c r="L28" i="11" s="1"/>
  <c r="K26" i="11"/>
  <c r="L26" i="11" s="1"/>
  <c r="M26" i="11" s="1"/>
  <c r="K21" i="11"/>
  <c r="O52" i="11"/>
  <c r="K16" i="5"/>
  <c r="H19" i="5"/>
  <c r="H16" i="11"/>
  <c r="I5" i="11"/>
  <c r="J5" i="11" s="1"/>
  <c r="K5" i="11" s="1"/>
  <c r="L5" i="11" s="1"/>
  <c r="J13" i="5"/>
  <c r="E21" i="5"/>
  <c r="L30" i="11" s="1"/>
  <c r="E10" i="5"/>
  <c r="F22" i="5"/>
  <c r="M57" i="11" s="1"/>
  <c r="N50" i="9" s="1"/>
  <c r="H9" i="5"/>
  <c r="H22" i="5" s="1"/>
  <c r="D21" i="5"/>
  <c r="K30" i="11" s="1"/>
  <c r="H7" i="5"/>
  <c r="I7" i="5" s="1"/>
  <c r="J7" i="5" s="1"/>
  <c r="C26" i="5"/>
  <c r="D26" i="5" s="1"/>
  <c r="E26" i="5" s="1"/>
  <c r="C30" i="5"/>
  <c r="D30" i="5" s="1"/>
  <c r="E30" i="5" s="1"/>
  <c r="F30" i="5" s="1"/>
  <c r="G30" i="5" s="1"/>
  <c r="C23" i="5"/>
  <c r="D28" i="5"/>
  <c r="E28" i="5" s="1"/>
  <c r="F28" i="5" s="1"/>
  <c r="G28" i="5" s="1"/>
  <c r="J7" i="11"/>
  <c r="K7" i="11" s="1"/>
  <c r="L7" i="11" s="1"/>
  <c r="M7" i="11" s="1"/>
  <c r="N7" i="11" s="1"/>
  <c r="M37" i="11"/>
  <c r="N37" i="11" s="1"/>
  <c r="O37" i="11" s="1"/>
  <c r="L9" i="11"/>
  <c r="M9" i="11" s="1"/>
  <c r="N9" i="11" s="1"/>
  <c r="M23" i="11"/>
  <c r="N23" i="11" s="1"/>
  <c r="M29" i="11"/>
  <c r="N29" i="11" s="1"/>
  <c r="N26" i="11"/>
  <c r="O26" i="11" s="1"/>
  <c r="K11" i="11"/>
  <c r="L11" i="11" s="1"/>
  <c r="M11" i="11" s="1"/>
  <c r="N11" i="11" s="1"/>
  <c r="K62" i="11"/>
  <c r="K66" i="11" s="1"/>
  <c r="L36" i="11"/>
  <c r="M24" i="11"/>
  <c r="N24" i="11" s="1"/>
  <c r="J6" i="11"/>
  <c r="M8" i="11"/>
  <c r="N8" i="11" s="1"/>
  <c r="K12" i="11"/>
  <c r="L12" i="11" s="1"/>
  <c r="M12" i="11" s="1"/>
  <c r="N12" i="11" s="1"/>
  <c r="K10" i="11"/>
  <c r="L10" i="11" s="1"/>
  <c r="M10" i="11" s="1"/>
  <c r="N10" i="11" s="1"/>
  <c r="M25" i="11"/>
  <c r="N25" i="11" s="1"/>
  <c r="L20" i="11"/>
  <c r="M28" i="11"/>
  <c r="N28" i="11" s="1"/>
  <c r="O27" i="11"/>
  <c r="K38" i="11"/>
  <c r="K40" i="11" s="1"/>
  <c r="O15" i="11"/>
  <c r="L39" i="11"/>
  <c r="J31" i="11"/>
  <c r="O23" i="11" l="1"/>
  <c r="J66" i="11"/>
  <c r="O8" i="11"/>
  <c r="O29" i="11"/>
  <c r="K31" i="11"/>
  <c r="O21" i="11"/>
  <c r="L21" i="11"/>
  <c r="M21" i="11" s="1"/>
  <c r="N21" i="11" s="1"/>
  <c r="I19" i="5"/>
  <c r="J19" i="5" s="1"/>
  <c r="I16" i="11"/>
  <c r="J17" i="11" s="1"/>
  <c r="K17" i="11" s="1"/>
  <c r="L17" i="11" s="1"/>
  <c r="M17" i="11" s="1"/>
  <c r="N17" i="11" s="1"/>
  <c r="J16" i="11"/>
  <c r="J43" i="11" s="1"/>
  <c r="E23" i="5"/>
  <c r="F26" i="5"/>
  <c r="D23" i="5"/>
  <c r="F10" i="5"/>
  <c r="H8" i="5"/>
  <c r="H21" i="5" s="1"/>
  <c r="F21" i="5"/>
  <c r="E27" i="5"/>
  <c r="E31" i="5" s="1"/>
  <c r="L70" i="11" s="1"/>
  <c r="C31" i="5"/>
  <c r="J70" i="11" s="1"/>
  <c r="O57" i="11"/>
  <c r="O10" i="11"/>
  <c r="O12" i="11"/>
  <c r="O9" i="11"/>
  <c r="N63" i="11"/>
  <c r="M63" i="11"/>
  <c r="M20" i="11"/>
  <c r="L31" i="11"/>
  <c r="O14" i="11"/>
  <c r="K6" i="11"/>
  <c r="O7" i="11"/>
  <c r="O25" i="11"/>
  <c r="O24" i="11"/>
  <c r="O11" i="11"/>
  <c r="L38" i="11"/>
  <c r="K64" i="11"/>
  <c r="L62" i="11"/>
  <c r="L66" i="11" s="1"/>
  <c r="M36" i="11"/>
  <c r="M5" i="11"/>
  <c r="O28" i="11"/>
  <c r="O13" i="11"/>
  <c r="L65" i="11"/>
  <c r="M39" i="11"/>
  <c r="N60" i="10"/>
  <c r="F27" i="5" l="1"/>
  <c r="F31" i="5" s="1"/>
  <c r="M70" i="11" s="1"/>
  <c r="G10" i="5"/>
  <c r="K10" i="5" s="1"/>
  <c r="G21" i="5"/>
  <c r="G26" i="5"/>
  <c r="F23" i="5"/>
  <c r="M30" i="11"/>
  <c r="M31" i="11" s="1"/>
  <c r="O63" i="11"/>
  <c r="N36" i="11"/>
  <c r="N62" i="11" s="1"/>
  <c r="N66" i="11" s="1"/>
  <c r="M62" i="11"/>
  <c r="M66" i="11" s="1"/>
  <c r="N5" i="11"/>
  <c r="O5" i="11" s="1"/>
  <c r="M38" i="11"/>
  <c r="M40" i="11" s="1"/>
  <c r="L40" i="11"/>
  <c r="L64" i="11"/>
  <c r="L6" i="11"/>
  <c r="K16" i="11"/>
  <c r="K43" i="11" s="1"/>
  <c r="O17" i="11"/>
  <c r="N20" i="11"/>
  <c r="N39" i="11"/>
  <c r="N65" i="11" s="1"/>
  <c r="M65" i="11"/>
  <c r="G27" i="5" l="1"/>
  <c r="G31" i="5" s="1"/>
  <c r="N70" i="11" s="1"/>
  <c r="H10" i="5"/>
  <c r="I10" i="5" s="1"/>
  <c r="N30" i="11"/>
  <c r="O30" i="11" s="1"/>
  <c r="G23" i="5"/>
  <c r="O65" i="11"/>
  <c r="O36" i="11"/>
  <c r="O20" i="11"/>
  <c r="O62" i="11"/>
  <c r="M6" i="11"/>
  <c r="L16" i="11"/>
  <c r="L43" i="11" s="1"/>
  <c r="N38" i="11"/>
  <c r="M64" i="11"/>
  <c r="O39" i="11"/>
  <c r="N31" i="11" l="1"/>
  <c r="O31" i="11"/>
  <c r="J10" i="5"/>
  <c r="H23" i="5"/>
  <c r="I23" i="5" s="1"/>
  <c r="O38" i="11"/>
  <c r="O40" i="11" s="1"/>
  <c r="N64" i="11"/>
  <c r="N6" i="11"/>
  <c r="N16" i="11" s="1"/>
  <c r="M16" i="11"/>
  <c r="M43" i="11" s="1"/>
  <c r="N40" i="11"/>
  <c r="O66" i="11" s="1"/>
  <c r="O44" i="11" l="1"/>
  <c r="J24" i="5"/>
  <c r="J23" i="5"/>
  <c r="O64" i="11"/>
  <c r="O6" i="11"/>
  <c r="O16" i="11" s="1"/>
  <c r="N43" i="11"/>
  <c r="O43" i="11" s="1"/>
  <c r="J46" i="11" s="1"/>
  <c r="M46" i="11" s="1"/>
  <c r="J55" i="11" s="1"/>
  <c r="J67" i="11" l="1"/>
  <c r="J68" i="11" s="1"/>
  <c r="M67" i="11"/>
  <c r="M68" i="11" s="1"/>
  <c r="L67" i="11"/>
  <c r="L68" i="11" s="1"/>
  <c r="N67" i="11"/>
  <c r="N68" i="11" s="1"/>
  <c r="K67" i="11"/>
  <c r="K68" i="11" s="1"/>
  <c r="O46" i="11"/>
  <c r="O56" i="11" s="1"/>
  <c r="K55" i="11"/>
  <c r="L55" i="11"/>
  <c r="N55" i="11"/>
  <c r="M55" i="11"/>
  <c r="O68" i="11" l="1"/>
  <c r="O67" i="11"/>
  <c r="N13" i="2"/>
  <c r="J58" i="11"/>
  <c r="O55" i="11"/>
  <c r="L58" i="11"/>
  <c r="N12" i="9"/>
  <c r="N16" i="9" s="1"/>
  <c r="N13" i="10"/>
  <c r="N17" i="10" s="1"/>
  <c r="N58" i="11"/>
  <c r="N73" i="11" s="1"/>
  <c r="N48" i="9"/>
  <c r="N52" i="9" s="1"/>
  <c r="M58" i="11"/>
  <c r="M73" i="11" s="1"/>
  <c r="N49" i="2"/>
  <c r="K58" i="11"/>
  <c r="M77" i="11" l="1"/>
  <c r="Q74" i="9" s="1"/>
  <c r="L58" i="9"/>
  <c r="N58" i="9" s="1"/>
  <c r="N58" i="10"/>
  <c r="N17" i="2"/>
  <c r="J73" i="11"/>
  <c r="N53" i="2"/>
  <c r="L23" i="10"/>
  <c r="N23" i="10" s="1"/>
  <c r="N37" i="10" s="1"/>
  <c r="N40" i="10" s="1"/>
  <c r="N77" i="11"/>
  <c r="S40" i="10" s="1"/>
  <c r="N64" i="9"/>
  <c r="N60" i="9"/>
  <c r="N62" i="9"/>
  <c r="O58" i="11"/>
  <c r="L73" i="11"/>
  <c r="L23" i="2" l="1"/>
  <c r="N23" i="2" s="1"/>
  <c r="N37" i="2" s="1"/>
  <c r="N71" i="9"/>
  <c r="N74" i="9" s="1"/>
  <c r="N65" i="2"/>
  <c r="N61" i="2"/>
  <c r="N63" i="2"/>
  <c r="L22" i="9"/>
  <c r="N22" i="9" s="1"/>
  <c r="N36" i="9" s="1"/>
  <c r="N39" i="9" s="1"/>
  <c r="L77" i="11"/>
  <c r="Q39" i="9" s="1"/>
  <c r="N62" i="10"/>
  <c r="N40" i="2" l="1"/>
  <c r="J77" i="11"/>
  <c r="Q40" i="2" s="1"/>
  <c r="D31" i="5" l="1"/>
  <c r="K70" i="11" s="1"/>
  <c r="O70" i="11" l="1"/>
  <c r="O73" i="11" s="1"/>
  <c r="K73" i="11"/>
  <c r="L59" i="2" l="1"/>
  <c r="N59" i="2" s="1"/>
  <c r="N73" i="2" s="1"/>
  <c r="N76" i="2" l="1"/>
  <c r="N66" i="10" s="1"/>
  <c r="N64" i="10"/>
  <c r="K77" i="11"/>
  <c r="Q76" i="2" s="1"/>
  <c r="O75" i="11"/>
  <c r="O77" i="11" s="1"/>
  <c r="E2" i="4" l="1"/>
  <c r="E5" i="4"/>
  <c r="E3" i="4"/>
</calcChain>
</file>

<file path=xl/sharedStrings.xml><?xml version="1.0" encoding="utf-8"?>
<sst xmlns="http://schemas.openxmlformats.org/spreadsheetml/2006/main" count="277" uniqueCount="139">
  <si>
    <t>Year 1</t>
  </si>
  <si>
    <t>Year 2</t>
  </si>
  <si>
    <t>Year 3</t>
  </si>
  <si>
    <t>Year 4</t>
  </si>
  <si>
    <t>Year 5</t>
  </si>
  <si>
    <t>If there are more detailed supply and material costs you would like to capture&lt; please use the worksheet tab __ it will automatically populate on this page&gt;</t>
  </si>
  <si>
    <t>Travel</t>
  </si>
  <si>
    <t>Other</t>
  </si>
  <si>
    <t>DHHS</t>
  </si>
  <si>
    <t>DHHS</t>
    <phoneticPr fontId="2" type="noConversion"/>
  </si>
  <si>
    <t>Robert Aaronson</t>
  </si>
  <si>
    <t>Robert Aaronson</t>
    <phoneticPr fontId="2" type="noConversion"/>
  </si>
  <si>
    <t>212-264-2069</t>
  </si>
  <si>
    <t>212-264-2069</t>
    <phoneticPr fontId="2" type="noConversion"/>
  </si>
  <si>
    <t>(Straight) Average per Year:</t>
  </si>
  <si>
    <t>Round to</t>
  </si>
  <si>
    <t>Future Budget Increase</t>
  </si>
  <si>
    <t xml:space="preserve">Name </t>
  </si>
  <si>
    <t>Role</t>
  </si>
  <si>
    <t>Fringe Benefits</t>
  </si>
  <si>
    <t>D/C</t>
  </si>
  <si>
    <t>Fringe Rate</t>
  </si>
  <si>
    <t>Detail Worksheet</t>
  </si>
  <si>
    <t xml:space="preserve">Other </t>
  </si>
  <si>
    <t>Equipment Costs</t>
  </si>
  <si>
    <t>Exclusions</t>
  </si>
  <si>
    <t/>
  </si>
  <si>
    <t>Equipment does not automatically increase</t>
  </si>
  <si>
    <t>Subcontract Direct Costs  (from "Subcons" tab)</t>
  </si>
  <si>
    <t>D/C Needed</t>
  </si>
  <si>
    <t>Subcontract IDC</t>
  </si>
  <si>
    <t>Total DC</t>
  </si>
  <si>
    <t>Salary Requested</t>
  </si>
  <si>
    <t>Check:</t>
  </si>
  <si>
    <t>Start Date:</t>
  </si>
  <si>
    <t>End Date:</t>
  </si>
  <si>
    <t>Consortium F&amp;A</t>
  </si>
  <si>
    <t>* Total Direct Costs</t>
  </si>
  <si>
    <t>Cognizant Agency (Agency Name, POC Name and Phone Number)</t>
  </si>
  <si>
    <t>Indirect Cost Rate Agreement Date</t>
  </si>
  <si>
    <t>Total Indirect Costs</t>
  </si>
  <si>
    <t>C. Total Direct and Indirect Costs (A + B)</t>
  </si>
  <si>
    <t>Funds Requested ($)</t>
  </si>
  <si>
    <t>Subcontracts</t>
  </si>
  <si>
    <t>PI</t>
    <phoneticPr fontId="2" type="noConversion"/>
  </si>
  <si>
    <t>Animals</t>
    <phoneticPr fontId="2" type="noConversion"/>
  </si>
  <si>
    <t>Due in ORPA:</t>
    <phoneticPr fontId="40" type="noConversion"/>
  </si>
  <si>
    <t xml:space="preserve">#16a Total Estimated Project Funding </t>
  </si>
  <si>
    <t xml:space="preserve">#16b Total Federal &amp; Non-Federal Funds </t>
  </si>
  <si>
    <t>Yr 1</t>
  </si>
  <si>
    <t>Yr2</t>
  </si>
  <si>
    <t>Yr3</t>
  </si>
  <si>
    <t>Yr4</t>
  </si>
  <si>
    <t>Yr5</t>
  </si>
  <si>
    <t>Direct</t>
  </si>
  <si>
    <t>Total</t>
  </si>
  <si>
    <t>Publications</t>
    <phoneticPr fontId="2" type="noConversion"/>
  </si>
  <si>
    <t>Data back-up/software</t>
    <phoneticPr fontId="2" type="noConversion"/>
  </si>
  <si>
    <t>equipment maintenance</t>
    <phoneticPr fontId="2" type="noConversion"/>
  </si>
  <si>
    <t>MTDC</t>
  </si>
  <si>
    <t>Indirect Cost</t>
  </si>
  <si>
    <t>Rate (%)</t>
  </si>
  <si>
    <t>Base ($)</t>
  </si>
  <si>
    <t>* Funds Requested ($)</t>
  </si>
  <si>
    <t>Budget Period: 2</t>
  </si>
  <si>
    <t>Materials and Supplies</t>
  </si>
  <si>
    <t>PHS 398 Modular Budget, Periods 3 and 4</t>
  </si>
  <si>
    <t>Budget Period: 3</t>
  </si>
  <si>
    <t>Budget Period: 4</t>
  </si>
  <si>
    <t>PHS 398 Modular Budget, Periods 5 and cumulative</t>
  </si>
  <si>
    <t>Cumulative Budget Information</t>
  </si>
  <si>
    <t>1. Total Costs, Entire Project Period</t>
  </si>
  <si>
    <t>* Section A, Total Direct Cost less Consortium F&amp;A for Entire Project Period</t>
  </si>
  <si>
    <t>Section A, Total Consortium F&amp;A for Entire Project Period</t>
  </si>
  <si>
    <t>PHS 398 Modular Budget, Periods 1 and 2</t>
  </si>
  <si>
    <t>OMB Number: 0925-0001</t>
  </si>
  <si>
    <t>Expiration Date: 9/30/2007</t>
  </si>
  <si>
    <t>Budget Period: 1</t>
  </si>
  <si>
    <t>* Direct Cost less Consortium F&amp;A</t>
  </si>
  <si>
    <t>A. Direct Costs</t>
  </si>
  <si>
    <t>B. Indirect Costs</t>
  </si>
  <si>
    <t>Indirect Cost Type</t>
  </si>
  <si>
    <t>Total from Detail Sheet</t>
  </si>
  <si>
    <t># of years requested:</t>
  </si>
  <si>
    <t>* Section A, Total Direct Costs for Entire Project Period</t>
  </si>
  <si>
    <t>* Section B, Total Indirect Costs for Entire Project Period</t>
  </si>
  <si>
    <t>* Section C, Total Direct and Indirect Costs (A+B) for Entire Project Period</t>
  </si>
  <si>
    <t>$</t>
  </si>
  <si>
    <t>Budget Period: 5</t>
  </si>
  <si>
    <t>Tuition</t>
  </si>
  <si>
    <t>Pt Care</t>
  </si>
  <si>
    <t>IDC Rate</t>
  </si>
  <si>
    <t xml:space="preserve">MODULAR BUDGET AMOUNTS TO REQUEST  </t>
  </si>
  <si>
    <t>(feeds budget pages)</t>
  </si>
  <si>
    <t>Inst Base</t>
  </si>
  <si>
    <t>% Univ Effort</t>
  </si>
  <si>
    <t>Univ Appt (Months)</t>
  </si>
  <si>
    <t>Months Effort</t>
  </si>
  <si>
    <t>Project Title:</t>
  </si>
  <si>
    <t>Due at NIH</t>
  </si>
  <si>
    <t>Principal Investigator:</t>
  </si>
  <si>
    <t>FOA Number:</t>
  </si>
  <si>
    <t>Project Period Date:</t>
  </si>
  <si>
    <t>Grant Mechanism:</t>
  </si>
  <si>
    <t>R01</t>
  </si>
  <si>
    <t>Name #3</t>
  </si>
  <si>
    <t>Name #4</t>
  </si>
  <si>
    <t>Name #5</t>
  </si>
  <si>
    <t>TOTAL</t>
  </si>
  <si>
    <t>Current Salary Cap</t>
  </si>
  <si>
    <t xml:space="preserve">Check total </t>
  </si>
  <si>
    <t>Supplies, Travel and Other Costs</t>
  </si>
  <si>
    <t>Check Total</t>
  </si>
  <si>
    <t>Round to nearest $1K</t>
  </si>
  <si>
    <t>Average (Div by # of yrs)</t>
  </si>
  <si>
    <t>Check total</t>
  </si>
  <si>
    <t>F &amp; A</t>
  </si>
  <si>
    <t>F &amp;A</t>
  </si>
  <si>
    <t>Total Equipment</t>
  </si>
  <si>
    <t>X 5 years</t>
  </si>
  <si>
    <t>Ck total</t>
  </si>
  <si>
    <t>Averaged Subcontracts (From Subcontracts Tab)</t>
  </si>
  <si>
    <t>PLUS  First $25K for each subcontract</t>
  </si>
  <si>
    <t>Budget Number for UR Internal Sign off</t>
  </si>
  <si>
    <t>Numbers for SF 424 Face page:</t>
  </si>
  <si>
    <t>PA-</t>
  </si>
  <si>
    <t>NOTE:  If your equipment costs will not result in an additional module</t>
  </si>
  <si>
    <t xml:space="preserve">Line 65 below as an exclusion from F &amp; A </t>
  </si>
  <si>
    <t>you may add it in a line above.. Just remember to include those csots</t>
  </si>
  <si>
    <t>Subs - Total of all lines should be:</t>
  </si>
  <si>
    <t>Modified Total DC</t>
  </si>
  <si>
    <r>
      <t xml:space="preserve">Personnel </t>
    </r>
    <r>
      <rPr>
        <b/>
        <u/>
        <sz val="8"/>
        <rFont val="Arial"/>
        <family val="2"/>
      </rPr>
      <t>(Use separate line for summer months, and input prorated salary in "Inst Base")</t>
    </r>
  </si>
  <si>
    <t>Directs Excluded from MTDC</t>
  </si>
  <si>
    <t>Amount to include in MTDC calculation</t>
  </si>
  <si>
    <t>Subtotal exclusions</t>
  </si>
  <si>
    <r>
      <t xml:space="preserve">Equipment (that will result in an additional module needed) </t>
    </r>
    <r>
      <rPr>
        <b/>
        <u/>
        <sz val="12"/>
        <color rgb="FFFF0000"/>
        <rFont val="Arial"/>
        <family val="2"/>
      </rPr>
      <t>RARELY UTILIZED</t>
    </r>
  </si>
  <si>
    <t>Name</t>
  </si>
  <si>
    <t>Variable IDC Rate</t>
  </si>
  <si>
    <t>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</si>
</sst>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</numFmts>
  <fonts count="50">
    <font>
      <sz val="10"/>
      <name val="Arial"/>
    </font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</font>
    <font>
      <sz val="10"/>
      <color indexed="10"/>
      <name val="Arial"/>
    </font>
    <font>
      <b/>
      <sz val="10"/>
      <color indexed="10"/>
      <name val="Arial"/>
      <family val="2"/>
    </font>
    <font>
      <sz val="10"/>
      <color indexed="10"/>
      <name val="Arial"/>
    </font>
    <font>
      <b/>
      <i/>
      <sz val="10"/>
      <color indexed="10"/>
      <name val="Arial"/>
      <family val="2"/>
    </font>
    <font>
      <sz val="10"/>
      <color indexed="8"/>
      <name val="Geneva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9"/>
      <name val="Arial"/>
    </font>
    <font>
      <sz val="9"/>
      <name val="Arial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u/>
      <sz val="12"/>
      <name val="Arial"/>
      <family val="2"/>
    </font>
    <font>
      <b/>
      <u/>
      <sz val="12"/>
      <color indexed="8"/>
      <name val="Arial"/>
      <family val="2"/>
    </font>
    <font>
      <b/>
      <i/>
      <sz val="9"/>
      <color indexed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sz val="10"/>
      <name val="Arial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b/>
      <sz val="9"/>
      <color indexed="10"/>
      <name val="Arial"/>
      <family val="2"/>
    </font>
    <font>
      <sz val="8"/>
      <name val="Verdana"/>
    </font>
    <font>
      <b/>
      <sz val="10"/>
      <name val="Helv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b/>
      <u/>
      <sz val="8"/>
      <name val="Arial"/>
      <family val="2"/>
    </font>
    <font>
      <sz val="10"/>
      <color theme="0"/>
      <name val="Arial"/>
      <family val="2"/>
    </font>
    <font>
      <b/>
      <u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</cellStyleXfs>
  <cellXfs count="455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0" borderId="0" xfId="0" applyBorder="1" applyAlignment="1">
      <alignment horizontal="right"/>
    </xf>
    <xf numFmtId="0" fontId="4" fillId="0" borderId="1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0" borderId="16" xfId="0" applyFont="1" applyBorder="1"/>
    <xf numFmtId="0" fontId="5" fillId="0" borderId="16" xfId="0" applyFont="1" applyBorder="1" applyAlignment="1">
      <alignment horizontal="right"/>
    </xf>
    <xf numFmtId="0" fontId="0" fillId="0" borderId="17" xfId="0" applyBorder="1"/>
    <xf numFmtId="0" fontId="5" fillId="0" borderId="11" xfId="0" applyFont="1" applyBorder="1"/>
    <xf numFmtId="0" fontId="2" fillId="0" borderId="13" xfId="0" applyFont="1" applyBorder="1"/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9" xfId="0" applyNumberFormat="1" applyBorder="1"/>
    <xf numFmtId="0" fontId="7" fillId="0" borderId="0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4" fillId="0" borderId="0" xfId="3" applyNumberFormat="1" applyFont="1" applyAlignment="1">
      <alignment horizontal="center"/>
    </xf>
    <xf numFmtId="164" fontId="14" fillId="0" borderId="20" xfId="3" applyNumberFormat="1" applyFont="1" applyBorder="1" applyAlignment="1">
      <alignment horizontal="center"/>
    </xf>
    <xf numFmtId="164" fontId="14" fillId="0" borderId="21" xfId="3" applyNumberFormat="1" applyFont="1" applyBorder="1" applyAlignment="1">
      <alignment horizontal="center"/>
    </xf>
    <xf numFmtId="164" fontId="14" fillId="0" borderId="22" xfId="3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14" fillId="0" borderId="23" xfId="3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14" fillId="0" borderId="25" xfId="3" applyNumberFormat="1" applyFont="1" applyBorder="1" applyAlignment="1">
      <alignment horizontal="center"/>
    </xf>
    <xf numFmtId="164" fontId="4" fillId="0" borderId="25" xfId="3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14" fillId="0" borderId="28" xfId="3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/>
    </xf>
    <xf numFmtId="164" fontId="16" fillId="0" borderId="30" xfId="3" applyNumberFormat="1" applyFont="1" applyBorder="1" applyAlignment="1">
      <alignment horizontal="center"/>
    </xf>
    <xf numFmtId="164" fontId="16" fillId="0" borderId="31" xfId="3" applyNumberFormat="1" applyFont="1" applyBorder="1" applyAlignment="1">
      <alignment horizontal="center"/>
    </xf>
    <xf numFmtId="164" fontId="16" fillId="0" borderId="32" xfId="3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164" fontId="15" fillId="0" borderId="33" xfId="0" applyNumberFormat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164" fontId="15" fillId="0" borderId="34" xfId="0" applyNumberFormat="1" applyFont="1" applyBorder="1" applyAlignment="1">
      <alignment horizontal="center"/>
    </xf>
    <xf numFmtId="164" fontId="15" fillId="0" borderId="35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/>
    <xf numFmtId="164" fontId="0" fillId="0" borderId="9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4" fontId="0" fillId="0" borderId="0" xfId="0" applyNumberFormat="1" applyFill="1" applyBorder="1"/>
    <xf numFmtId="0" fontId="4" fillId="0" borderId="4" xfId="0" applyFont="1" applyBorder="1"/>
    <xf numFmtId="0" fontId="19" fillId="0" borderId="0" xfId="0" applyFont="1" applyBorder="1"/>
    <xf numFmtId="0" fontId="5" fillId="0" borderId="36" xfId="0" applyFont="1" applyBorder="1"/>
    <xf numFmtId="0" fontId="5" fillId="0" borderId="37" xfId="0" applyFont="1" applyBorder="1"/>
    <xf numFmtId="164" fontId="6" fillId="0" borderId="0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5" fillId="0" borderId="13" xfId="0" applyFont="1" applyBorder="1"/>
    <xf numFmtId="164" fontId="6" fillId="0" borderId="13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3" fontId="0" fillId="0" borderId="0" xfId="0" applyNumberForma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6" xfId="0" applyBorder="1" applyAlignment="1">
      <alignment horizontal="right"/>
    </xf>
    <xf numFmtId="0" fontId="5" fillId="0" borderId="3" xfId="0" applyFont="1" applyBorder="1" applyAlignment="1">
      <alignment horizontal="right"/>
    </xf>
    <xf numFmtId="0" fontId="18" fillId="0" borderId="0" xfId="0" applyFont="1" applyBorder="1"/>
    <xf numFmtId="0" fontId="17" fillId="0" borderId="0" xfId="0" applyFont="1" applyBorder="1"/>
    <xf numFmtId="0" fontId="20" fillId="0" borderId="0" xfId="0" applyFont="1"/>
    <xf numFmtId="0" fontId="20" fillId="0" borderId="0" xfId="0" applyFont="1" applyAlignment="1">
      <alignment wrapText="1"/>
    </xf>
    <xf numFmtId="9" fontId="20" fillId="0" borderId="0" xfId="0" applyNumberFormat="1" applyFont="1"/>
    <xf numFmtId="3" fontId="20" fillId="0" borderId="0" xfId="1" applyNumberFormat="1" applyFont="1"/>
    <xf numFmtId="3" fontId="20" fillId="0" borderId="0" xfId="0" applyNumberFormat="1" applyFont="1"/>
    <xf numFmtId="3" fontId="20" fillId="0" borderId="0" xfId="1" applyNumberFormat="1" applyFont="1" applyAlignment="1">
      <alignment horizontal="left"/>
    </xf>
    <xf numFmtId="0" fontId="17" fillId="0" borderId="0" xfId="0" applyFont="1" applyAlignment="1">
      <alignment horizontal="right"/>
    </xf>
    <xf numFmtId="0" fontId="20" fillId="0" borderId="0" xfId="0" applyFont="1" applyBorder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3" fontId="20" fillId="0" borderId="0" xfId="0" applyNumberFormat="1" applyFont="1" applyBorder="1"/>
    <xf numFmtId="3" fontId="17" fillId="0" borderId="0" xfId="0" applyNumberFormat="1" applyFont="1" applyFill="1" applyBorder="1" applyAlignment="1">
      <alignment horizontal="right"/>
    </xf>
    <xf numFmtId="0" fontId="20" fillId="0" borderId="0" xfId="0" applyFont="1" applyFill="1" applyBorder="1"/>
    <xf numFmtId="3" fontId="20" fillId="0" borderId="0" xfId="1" applyNumberFormat="1" applyFont="1" applyFill="1" applyBorder="1"/>
    <xf numFmtId="9" fontId="20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wrapText="1"/>
    </xf>
    <xf numFmtId="3" fontId="17" fillId="0" borderId="0" xfId="0" applyNumberFormat="1" applyFont="1" applyFill="1" applyBorder="1" applyAlignment="1">
      <alignment horizontal="right" wrapText="1"/>
    </xf>
    <xf numFmtId="2" fontId="20" fillId="0" borderId="0" xfId="0" applyNumberFormat="1" applyFont="1" applyFill="1" applyBorder="1"/>
    <xf numFmtId="3" fontId="20" fillId="0" borderId="0" xfId="0" applyNumberFormat="1" applyFont="1" applyFill="1" applyBorder="1"/>
    <xf numFmtId="3" fontId="17" fillId="0" borderId="0" xfId="0" applyNumberFormat="1" applyFont="1" applyFill="1" applyBorder="1"/>
    <xf numFmtId="166" fontId="20" fillId="0" borderId="0" xfId="1" applyNumberFormat="1" applyFont="1" applyFill="1" applyBorder="1"/>
    <xf numFmtId="3" fontId="20" fillId="0" borderId="0" xfId="1" applyNumberFormat="1" applyFont="1" applyFill="1" applyBorder="1" applyAlignment="1">
      <alignment horizontal="left"/>
    </xf>
    <xf numFmtId="3" fontId="20" fillId="0" borderId="0" xfId="1" applyNumberFormat="1" applyFont="1" applyFill="1" applyBorder="1" applyAlignment="1">
      <alignment horizontal="right"/>
    </xf>
    <xf numFmtId="0" fontId="21" fillId="0" borderId="0" xfId="0" applyFont="1" applyBorder="1"/>
    <xf numFmtId="164" fontId="20" fillId="0" borderId="0" xfId="0" applyNumberFormat="1" applyFont="1"/>
    <xf numFmtId="164" fontId="20" fillId="0" borderId="0" xfId="1" applyNumberFormat="1" applyFont="1" applyBorder="1"/>
    <xf numFmtId="164" fontId="17" fillId="0" borderId="0" xfId="0" applyNumberFormat="1" applyFont="1"/>
    <xf numFmtId="0" fontId="3" fillId="0" borderId="0" xfId="0" applyFont="1" applyAlignment="1">
      <alignment horizontal="left"/>
    </xf>
    <xf numFmtId="164" fontId="20" fillId="0" borderId="0" xfId="0" applyNumberFormat="1" applyFont="1" applyBorder="1"/>
    <xf numFmtId="164" fontId="22" fillId="0" borderId="0" xfId="0" applyNumberFormat="1" applyFont="1" applyBorder="1"/>
    <xf numFmtId="0" fontId="22" fillId="0" borderId="0" xfId="0" applyFont="1"/>
    <xf numFmtId="164" fontId="17" fillId="0" borderId="0" xfId="0" applyNumberFormat="1" applyFont="1" applyBorder="1"/>
    <xf numFmtId="164" fontId="20" fillId="0" borderId="0" xfId="1" quotePrefix="1" applyNumberFormat="1" applyFont="1" applyBorder="1"/>
    <xf numFmtId="9" fontId="20" fillId="0" borderId="0" xfId="0" applyNumberFormat="1" applyFont="1" applyBorder="1"/>
    <xf numFmtId="0" fontId="27" fillId="0" borderId="0" xfId="0" applyFont="1"/>
    <xf numFmtId="164" fontId="20" fillId="0" borderId="40" xfId="0" applyNumberFormat="1" applyFont="1" applyBorder="1"/>
    <xf numFmtId="9" fontId="17" fillId="0" borderId="0" xfId="0" applyNumberFormat="1" applyFont="1" applyAlignment="1">
      <alignment horizontal="right"/>
    </xf>
    <xf numFmtId="164" fontId="20" fillId="0" borderId="0" xfId="1" applyNumberFormat="1" applyFont="1" applyBorder="1" applyAlignment="1">
      <alignment horizontal="right"/>
    </xf>
    <xf numFmtId="0" fontId="28" fillId="0" borderId="0" xfId="0" applyFont="1" applyBorder="1"/>
    <xf numFmtId="0" fontId="28" fillId="0" borderId="0" xfId="0" applyFont="1" applyBorder="1" applyAlignment="1">
      <alignment horizontal="right"/>
    </xf>
    <xf numFmtId="0" fontId="28" fillId="0" borderId="0" xfId="0" applyFont="1"/>
    <xf numFmtId="0" fontId="28" fillId="0" borderId="0" xfId="0" applyFont="1" applyFill="1" applyBorder="1"/>
    <xf numFmtId="0" fontId="29" fillId="0" borderId="0" xfId="0" applyFont="1" applyBorder="1" applyAlignment="1">
      <alignment horizontal="right"/>
    </xf>
    <xf numFmtId="3" fontId="28" fillId="0" borderId="0" xfId="0" applyNumberFormat="1" applyFont="1" applyFill="1" applyBorder="1"/>
    <xf numFmtId="0" fontId="30" fillId="0" borderId="0" xfId="0" applyFont="1"/>
    <xf numFmtId="3" fontId="30" fillId="0" borderId="0" xfId="0" applyNumberFormat="1" applyFont="1" applyFill="1" applyBorder="1"/>
    <xf numFmtId="0" fontId="28" fillId="0" borderId="0" xfId="0" applyFont="1" applyFill="1" applyBorder="1" applyAlignment="1">
      <alignment horizontal="right"/>
    </xf>
    <xf numFmtId="0" fontId="30" fillId="0" borderId="0" xfId="0" applyFont="1" applyBorder="1"/>
    <xf numFmtId="0" fontId="30" fillId="0" borderId="0" xfId="0" applyFont="1" applyFill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Fill="1" applyBorder="1"/>
    <xf numFmtId="0" fontId="33" fillId="0" borderId="0" xfId="0" applyFont="1" applyBorder="1" applyAlignment="1">
      <alignment horizontal="right"/>
    </xf>
    <xf numFmtId="3" fontId="31" fillId="0" borderId="0" xfId="0" applyNumberFormat="1" applyFont="1" applyFill="1" applyBorder="1"/>
    <xf numFmtId="0" fontId="34" fillId="0" borderId="0" xfId="0" applyFont="1"/>
    <xf numFmtId="0" fontId="1" fillId="0" borderId="0" xfId="0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0" fontId="1" fillId="0" borderId="0" xfId="0" applyFont="1" applyBorder="1"/>
    <xf numFmtId="0" fontId="35" fillId="0" borderId="0" xfId="0" applyFont="1" applyBorder="1"/>
    <xf numFmtId="164" fontId="35" fillId="0" borderId="9" xfId="0" applyNumberFormat="1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16" xfId="0" applyFont="1" applyBorder="1"/>
    <xf numFmtId="0" fontId="35" fillId="0" borderId="11" xfId="0" applyFont="1" applyBorder="1"/>
    <xf numFmtId="9" fontId="35" fillId="0" borderId="9" xfId="0" applyNumberFormat="1" applyFont="1" applyBorder="1" applyAlignment="1">
      <alignment horizontal="right"/>
    </xf>
    <xf numFmtId="0" fontId="1" fillId="0" borderId="5" xfId="0" applyFont="1" applyBorder="1"/>
    <xf numFmtId="0" fontId="1" fillId="0" borderId="14" xfId="0" applyFont="1" applyBorder="1"/>
    <xf numFmtId="14" fontId="1" fillId="0" borderId="9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35" fillId="0" borderId="14" xfId="0" applyFont="1" applyBorder="1"/>
    <xf numFmtId="164" fontId="35" fillId="0" borderId="14" xfId="0" applyNumberFormat="1" applyFont="1" applyBorder="1" applyAlignment="1">
      <alignment horizontal="center"/>
    </xf>
    <xf numFmtId="0" fontId="35" fillId="0" borderId="16" xfId="0" applyFont="1" applyBorder="1" applyAlignment="1">
      <alignment horizontal="right"/>
    </xf>
    <xf numFmtId="0" fontId="35" fillId="0" borderId="17" xfId="0" applyFont="1" applyBorder="1"/>
    <xf numFmtId="0" fontId="35" fillId="0" borderId="11" xfId="0" applyFont="1" applyBorder="1" applyAlignment="1">
      <alignment horizontal="right"/>
    </xf>
    <xf numFmtId="0" fontId="35" fillId="0" borderId="12" xfId="0" applyFont="1" applyBorder="1"/>
    <xf numFmtId="0" fontId="35" fillId="0" borderId="3" xfId="0" applyFont="1" applyBorder="1"/>
    <xf numFmtId="9" fontId="35" fillId="0" borderId="9" xfId="0" applyNumberFormat="1" applyFont="1" applyBorder="1"/>
    <xf numFmtId="164" fontId="35" fillId="0" borderId="9" xfId="0" applyNumberFormat="1" applyFont="1" applyBorder="1"/>
    <xf numFmtId="0" fontId="35" fillId="0" borderId="7" xfId="0" applyFont="1" applyBorder="1"/>
    <xf numFmtId="0" fontId="35" fillId="0" borderId="5" xfId="0" applyFont="1" applyBorder="1"/>
    <xf numFmtId="0" fontId="35" fillId="0" borderId="2" xfId="0" applyFont="1" applyBorder="1"/>
    <xf numFmtId="0" fontId="35" fillId="0" borderId="3" xfId="0" applyFont="1" applyBorder="1" applyAlignment="1">
      <alignment horizontal="right"/>
    </xf>
    <xf numFmtId="0" fontId="35" fillId="0" borderId="5" xfId="0" applyFont="1" applyBorder="1" applyAlignment="1">
      <alignment horizontal="right"/>
    </xf>
    <xf numFmtId="0" fontId="35" fillId="0" borderId="8" xfId="0" applyFont="1" applyBorder="1"/>
    <xf numFmtId="0" fontId="35" fillId="0" borderId="6" xfId="0" applyFont="1" applyBorder="1"/>
    <xf numFmtId="0" fontId="35" fillId="0" borderId="7" xfId="0" applyFont="1" applyBorder="1" applyAlignment="1">
      <alignment horizontal="right"/>
    </xf>
    <xf numFmtId="14" fontId="35" fillId="0" borderId="9" xfId="0" applyNumberFormat="1" applyFont="1" applyBorder="1"/>
    <xf numFmtId="0" fontId="35" fillId="0" borderId="19" xfId="0" applyFont="1" applyBorder="1"/>
    <xf numFmtId="0" fontId="35" fillId="0" borderId="0" xfId="0" applyFont="1"/>
    <xf numFmtId="0" fontId="35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164" fontId="35" fillId="0" borderId="0" xfId="0" applyNumberFormat="1" applyFont="1" applyBorder="1" applyAlignment="1">
      <alignment horizontal="center"/>
    </xf>
    <xf numFmtId="0" fontId="35" fillId="0" borderId="0" xfId="0" applyFont="1" applyFill="1" applyBorder="1"/>
    <xf numFmtId="164" fontId="35" fillId="0" borderId="5" xfId="0" applyNumberFormat="1" applyFont="1" applyBorder="1" applyAlignment="1">
      <alignment horizontal="right"/>
    </xf>
    <xf numFmtId="14" fontId="35" fillId="0" borderId="0" xfId="0" applyNumberFormat="1" applyFont="1" applyFill="1" applyBorder="1"/>
    <xf numFmtId="164" fontId="35" fillId="0" borderId="7" xfId="0" applyNumberFormat="1" applyFont="1" applyBorder="1" applyAlignment="1">
      <alignment horizontal="right"/>
    </xf>
    <xf numFmtId="164" fontId="35" fillId="0" borderId="0" xfId="0" applyNumberFormat="1" applyFont="1" applyBorder="1" applyAlignment="1">
      <alignment horizontal="right"/>
    </xf>
    <xf numFmtId="9" fontId="35" fillId="0" borderId="0" xfId="0" applyNumberFormat="1" applyFont="1" applyBorder="1"/>
    <xf numFmtId="164" fontId="35" fillId="0" borderId="0" xfId="0" applyNumberFormat="1" applyFont="1" applyBorder="1"/>
    <xf numFmtId="0" fontId="35" fillId="0" borderId="36" xfId="0" applyFont="1" applyBorder="1"/>
    <xf numFmtId="0" fontId="35" fillId="0" borderId="37" xfId="0" applyFont="1" applyBorder="1"/>
    <xf numFmtId="164" fontId="4" fillId="0" borderId="9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64" fontId="4" fillId="0" borderId="4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36" fillId="0" borderId="0" xfId="0" applyNumberFormat="1" applyFont="1"/>
    <xf numFmtId="164" fontId="37" fillId="0" borderId="0" xfId="0" applyNumberFormat="1" applyFont="1"/>
    <xf numFmtId="0" fontId="17" fillId="0" borderId="0" xfId="0" applyFont="1"/>
    <xf numFmtId="164" fontId="38" fillId="0" borderId="0" xfId="0" applyNumberFormat="1" applyFont="1"/>
    <xf numFmtId="0" fontId="32" fillId="0" borderId="0" xfId="0" applyFont="1" applyFill="1"/>
    <xf numFmtId="0" fontId="30" fillId="0" borderId="0" xfId="0" applyFont="1" applyFill="1"/>
    <xf numFmtId="0" fontId="29" fillId="0" borderId="0" xfId="0" applyFont="1" applyFill="1" applyBorder="1" applyAlignment="1">
      <alignment horizontal="right"/>
    </xf>
    <xf numFmtId="9" fontId="22" fillId="0" borderId="0" xfId="0" applyNumberFormat="1" applyFont="1" applyFill="1" applyBorder="1"/>
    <xf numFmtId="14" fontId="0" fillId="0" borderId="0" xfId="0" applyNumberFormat="1" applyBorder="1"/>
    <xf numFmtId="165" fontId="1" fillId="0" borderId="9" xfId="0" applyNumberFormat="1" applyFont="1" applyBorder="1" applyAlignment="1">
      <alignment horizontal="right"/>
    </xf>
    <xf numFmtId="165" fontId="35" fillId="0" borderId="9" xfId="0" applyNumberFormat="1" applyFont="1" applyBorder="1" applyAlignment="1">
      <alignment horizontal="right"/>
    </xf>
    <xf numFmtId="165" fontId="35" fillId="0" borderId="9" xfId="0" applyNumberFormat="1" applyFont="1" applyBorder="1"/>
    <xf numFmtId="1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14" fontId="0" fillId="0" borderId="0" xfId="0" applyNumberFormat="1" applyAlignment="1">
      <alignment horizontal="center"/>
    </xf>
    <xf numFmtId="15" fontId="6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left"/>
    </xf>
    <xf numFmtId="15" fontId="42" fillId="0" borderId="0" xfId="0" applyNumberFormat="1" applyFont="1" applyAlignment="1">
      <alignment horizontal="right"/>
    </xf>
    <xf numFmtId="164" fontId="15" fillId="0" borderId="44" xfId="0" applyNumberFormat="1" applyFont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0" fontId="44" fillId="0" borderId="0" xfId="0" applyFont="1"/>
    <xf numFmtId="164" fontId="4" fillId="0" borderId="45" xfId="0" applyNumberFormat="1" applyFont="1" applyBorder="1" applyAlignment="1">
      <alignment horizontal="center"/>
    </xf>
    <xf numFmtId="164" fontId="43" fillId="0" borderId="44" xfId="0" applyNumberFormat="1" applyFont="1" applyBorder="1" applyAlignment="1">
      <alignment horizontal="center"/>
    </xf>
    <xf numFmtId="164" fontId="15" fillId="0" borderId="45" xfId="0" applyNumberFormat="1" applyFont="1" applyBorder="1" applyAlignment="1">
      <alignment horizontal="center"/>
    </xf>
    <xf numFmtId="164" fontId="43" fillId="0" borderId="45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15" fillId="0" borderId="24" xfId="0" applyNumberFormat="1" applyFont="1" applyBorder="1" applyAlignment="1">
      <alignment horizontal="center"/>
    </xf>
    <xf numFmtId="164" fontId="15" fillId="0" borderId="46" xfId="0" applyNumberFormat="1" applyFont="1" applyBorder="1" applyAlignment="1">
      <alignment horizontal="center"/>
    </xf>
    <xf numFmtId="164" fontId="14" fillId="0" borderId="48" xfId="3" applyNumberFormat="1" applyFont="1" applyBorder="1" applyAlignment="1">
      <alignment horizontal="center" vertical="center"/>
    </xf>
    <xf numFmtId="164" fontId="14" fillId="0" borderId="49" xfId="3" applyNumberFormat="1" applyFont="1" applyBorder="1" applyAlignment="1">
      <alignment horizontal="center"/>
    </xf>
    <xf numFmtId="164" fontId="4" fillId="0" borderId="23" xfId="3" applyNumberFormat="1" applyFont="1" applyBorder="1" applyAlignment="1">
      <alignment horizontal="center"/>
    </xf>
    <xf numFmtId="164" fontId="43" fillId="0" borderId="14" xfId="3" applyNumberFormat="1" applyFont="1" applyFill="1" applyBorder="1" applyAlignment="1">
      <alignment horizontal="center"/>
    </xf>
    <xf numFmtId="5" fontId="0" fillId="0" borderId="14" xfId="2" applyNumberFormat="1" applyFont="1" applyBorder="1" applyAlignment="1">
      <alignment horizontal="center"/>
    </xf>
    <xf numFmtId="167" fontId="0" fillId="0" borderId="14" xfId="2" applyNumberFormat="1" applyFont="1" applyBorder="1"/>
    <xf numFmtId="164" fontId="0" fillId="0" borderId="14" xfId="2" applyNumberFormat="1" applyFont="1" applyBorder="1" applyAlignment="1">
      <alignment horizontal="center"/>
    </xf>
    <xf numFmtId="167" fontId="0" fillId="0" borderId="51" xfId="2" applyNumberFormat="1" applyFont="1" applyBorder="1"/>
    <xf numFmtId="164" fontId="0" fillId="0" borderId="51" xfId="2" applyNumberFormat="1" applyFont="1" applyBorder="1" applyAlignment="1">
      <alignment horizontal="center"/>
    </xf>
    <xf numFmtId="164" fontId="15" fillId="0" borderId="52" xfId="0" applyNumberFormat="1" applyFont="1" applyBorder="1" applyAlignment="1">
      <alignment horizontal="center"/>
    </xf>
    <xf numFmtId="164" fontId="43" fillId="0" borderId="52" xfId="0" applyNumberFormat="1" applyFont="1" applyBorder="1" applyAlignment="1">
      <alignment horizontal="center"/>
    </xf>
    <xf numFmtId="0" fontId="28" fillId="0" borderId="0" xfId="0" applyFont="1" applyFill="1"/>
    <xf numFmtId="164" fontId="44" fillId="0" borderId="0" xfId="0" applyNumberFormat="1" applyFont="1" applyBorder="1"/>
    <xf numFmtId="164" fontId="46" fillId="0" borderId="9" xfId="0" applyNumberFormat="1" applyFont="1" applyBorder="1"/>
    <xf numFmtId="164" fontId="23" fillId="0" borderId="0" xfId="0" applyNumberFormat="1" applyFont="1" applyBorder="1"/>
    <xf numFmtId="164" fontId="17" fillId="0" borderId="0" xfId="1" applyNumberFormat="1" applyFont="1" applyBorder="1"/>
    <xf numFmtId="164" fontId="28" fillId="4" borderId="9" xfId="1" applyNumberFormat="1" applyFont="1" applyFill="1" applyBorder="1"/>
    <xf numFmtId="164" fontId="30" fillId="4" borderId="9" xfId="0" applyNumberFormat="1" applyFont="1" applyFill="1" applyBorder="1"/>
    <xf numFmtId="164" fontId="20" fillId="0" borderId="9" xfId="0" applyNumberFormat="1" applyFont="1" applyBorder="1"/>
    <xf numFmtId="164" fontId="17" fillId="0" borderId="9" xfId="0" applyNumberFormat="1" applyFont="1" applyBorder="1"/>
    <xf numFmtId="0" fontId="26" fillId="0" borderId="53" xfId="0" applyFont="1" applyBorder="1"/>
    <xf numFmtId="0" fontId="20" fillId="0" borderId="11" xfId="0" applyFont="1" applyBorder="1"/>
    <xf numFmtId="164" fontId="20" fillId="0" borderId="11" xfId="1" applyNumberFormat="1" applyFont="1" applyBorder="1"/>
    <xf numFmtId="164" fontId="20" fillId="0" borderId="12" xfId="0" applyNumberFormat="1" applyFont="1" applyBorder="1"/>
    <xf numFmtId="0" fontId="44" fillId="0" borderId="13" xfId="0" applyFont="1" applyBorder="1"/>
    <xf numFmtId="164" fontId="20" fillId="0" borderId="14" xfId="0" applyNumberFormat="1" applyFont="1" applyBorder="1"/>
    <xf numFmtId="0" fontId="20" fillId="0" borderId="13" xfId="0" applyFont="1" applyBorder="1"/>
    <xf numFmtId="164" fontId="20" fillId="0" borderId="56" xfId="0" applyNumberFormat="1" applyFont="1" applyBorder="1"/>
    <xf numFmtId="0" fontId="20" fillId="0" borderId="15" xfId="0" applyFont="1" applyBorder="1"/>
    <xf numFmtId="0" fontId="20" fillId="0" borderId="16" xfId="0" applyFont="1" applyBorder="1"/>
    <xf numFmtId="164" fontId="17" fillId="0" borderId="16" xfId="0" applyNumberFormat="1" applyFont="1" applyBorder="1"/>
    <xf numFmtId="0" fontId="24" fillId="0" borderId="10" xfId="0" applyFont="1" applyBorder="1"/>
    <xf numFmtId="166" fontId="20" fillId="0" borderId="11" xfId="1" applyNumberFormat="1" applyFont="1" applyBorder="1"/>
    <xf numFmtId="0" fontId="21" fillId="0" borderId="57" xfId="0" applyFont="1" applyBorder="1" applyAlignment="1">
      <alignment horizontal="center" vertical="center" wrapText="1"/>
    </xf>
    <xf numFmtId="166" fontId="20" fillId="0" borderId="11" xfId="0" applyNumberFormat="1" applyFont="1" applyBorder="1"/>
    <xf numFmtId="43" fontId="20" fillId="0" borderId="11" xfId="0" applyNumberFormat="1" applyFont="1" applyBorder="1"/>
    <xf numFmtId="0" fontId="20" fillId="0" borderId="12" xfId="0" applyFont="1" applyBorder="1"/>
    <xf numFmtId="3" fontId="20" fillId="0" borderId="0" xfId="1" applyNumberFormat="1" applyFont="1" applyBorder="1" applyAlignment="1">
      <alignment horizontal="left"/>
    </xf>
    <xf numFmtId="3" fontId="20" fillId="0" borderId="16" xfId="1" applyNumberFormat="1" applyFont="1" applyBorder="1" applyAlignment="1">
      <alignment horizontal="left"/>
    </xf>
    <xf numFmtId="3" fontId="20" fillId="0" borderId="16" xfId="0" applyNumberFormat="1" applyFont="1" applyBorder="1"/>
    <xf numFmtId="164" fontId="23" fillId="0" borderId="59" xfId="0" applyNumberFormat="1" applyFont="1" applyBorder="1"/>
    <xf numFmtId="164" fontId="23" fillId="0" borderId="60" xfId="0" applyNumberFormat="1" applyFont="1" applyBorder="1"/>
    <xf numFmtId="0" fontId="20" fillId="0" borderId="10" xfId="0" applyFont="1" applyBorder="1"/>
    <xf numFmtId="0" fontId="17" fillId="0" borderId="11" xfId="0" applyFont="1" applyBorder="1" applyAlignment="1">
      <alignment horizontal="right"/>
    </xf>
    <xf numFmtId="164" fontId="17" fillId="0" borderId="11" xfId="0" applyNumberFormat="1" applyFont="1" applyBorder="1"/>
    <xf numFmtId="164" fontId="17" fillId="0" borderId="12" xfId="0" applyNumberFormat="1" applyFont="1" applyBorder="1"/>
    <xf numFmtId="0" fontId="17" fillId="0" borderId="16" xfId="0" applyFont="1" applyBorder="1" applyAlignment="1">
      <alignment horizontal="right"/>
    </xf>
    <xf numFmtId="164" fontId="17" fillId="0" borderId="17" xfId="0" applyNumberFormat="1" applyFont="1" applyBorder="1"/>
    <xf numFmtId="0" fontId="20" fillId="0" borderId="45" xfId="0" applyFont="1" applyBorder="1"/>
    <xf numFmtId="0" fontId="20" fillId="0" borderId="46" xfId="0" applyFont="1" applyBorder="1"/>
    <xf numFmtId="0" fontId="17" fillId="0" borderId="46" xfId="0" applyFont="1" applyBorder="1" applyAlignment="1">
      <alignment horizontal="right"/>
    </xf>
    <xf numFmtId="164" fontId="37" fillId="0" borderId="46" xfId="0" applyNumberFormat="1" applyFont="1" applyBorder="1"/>
    <xf numFmtId="164" fontId="20" fillId="0" borderId="46" xfId="0" applyNumberFormat="1" applyFont="1" applyBorder="1"/>
    <xf numFmtId="0" fontId="17" fillId="0" borderId="46" xfId="0" applyFont="1" applyBorder="1"/>
    <xf numFmtId="164" fontId="38" fillId="0" borderId="46" xfId="0" applyNumberFormat="1" applyFont="1" applyBorder="1"/>
    <xf numFmtId="164" fontId="17" fillId="0" borderId="51" xfId="0" applyNumberFormat="1" applyFont="1" applyBorder="1"/>
    <xf numFmtId="164" fontId="37" fillId="0" borderId="11" xfId="0" applyNumberFormat="1" applyFont="1" applyBorder="1"/>
    <xf numFmtId="164" fontId="20" fillId="0" borderId="11" xfId="0" applyNumberFormat="1" applyFont="1" applyBorder="1"/>
    <xf numFmtId="0" fontId="17" fillId="0" borderId="11" xfId="0" applyFont="1" applyBorder="1"/>
    <xf numFmtId="164" fontId="38" fillId="0" borderId="11" xfId="0" applyNumberFormat="1" applyFont="1" applyBorder="1"/>
    <xf numFmtId="0" fontId="24" fillId="0" borderId="15" xfId="0" applyFont="1" applyBorder="1"/>
    <xf numFmtId="164" fontId="46" fillId="0" borderId="62" xfId="0" applyNumberFormat="1" applyFont="1" applyBorder="1"/>
    <xf numFmtId="164" fontId="46" fillId="0" borderId="63" xfId="0" applyNumberFormat="1" applyFont="1" applyBorder="1"/>
    <xf numFmtId="0" fontId="17" fillId="0" borderId="11" xfId="0" applyFont="1" applyFill="1" applyBorder="1"/>
    <xf numFmtId="0" fontId="30" fillId="0" borderId="13" xfId="0" applyFont="1" applyFill="1" applyBorder="1"/>
    <xf numFmtId="164" fontId="28" fillId="0" borderId="64" xfId="1" applyNumberFormat="1" applyFont="1" applyFill="1" applyBorder="1"/>
    <xf numFmtId="0" fontId="30" fillId="0" borderId="13" xfId="0" applyFont="1" applyBorder="1"/>
    <xf numFmtId="164" fontId="30" fillId="0" borderId="64" xfId="0" applyNumberFormat="1" applyFont="1" applyBorder="1"/>
    <xf numFmtId="0" fontId="28" fillId="0" borderId="15" xfId="0" applyFont="1" applyBorder="1"/>
    <xf numFmtId="0" fontId="28" fillId="0" borderId="16" xfId="0" applyFont="1" applyBorder="1" applyAlignment="1">
      <alignment horizontal="right"/>
    </xf>
    <xf numFmtId="164" fontId="28" fillId="4" borderId="62" xfId="0" applyNumberFormat="1" applyFont="1" applyFill="1" applyBorder="1"/>
    <xf numFmtId="164" fontId="28" fillId="0" borderId="63" xfId="0" applyNumberFormat="1" applyFont="1" applyBorder="1"/>
    <xf numFmtId="0" fontId="25" fillId="0" borderId="10" xfId="0" applyFont="1" applyBorder="1"/>
    <xf numFmtId="3" fontId="20" fillId="0" borderId="11" xfId="1" applyNumberFormat="1" applyFont="1" applyBorder="1" applyAlignment="1">
      <alignment horizontal="left"/>
    </xf>
    <xf numFmtId="3" fontId="20" fillId="0" borderId="11" xfId="0" applyNumberFormat="1" applyFont="1" applyBorder="1"/>
    <xf numFmtId="164" fontId="22" fillId="0" borderId="11" xfId="0" applyNumberFormat="1" applyFont="1" applyBorder="1"/>
    <xf numFmtId="164" fontId="20" fillId="0" borderId="11" xfId="1" quotePrefix="1" applyNumberFormat="1" applyFont="1" applyBorder="1"/>
    <xf numFmtId="164" fontId="46" fillId="0" borderId="64" xfId="0" applyNumberFormat="1" applyFont="1" applyBorder="1"/>
    <xf numFmtId="164" fontId="20" fillId="0" borderId="64" xfId="0" applyNumberFormat="1" applyFont="1" applyBorder="1"/>
    <xf numFmtId="164" fontId="23" fillId="0" borderId="62" xfId="0" applyNumberFormat="1" applyFont="1" applyBorder="1"/>
    <xf numFmtId="164" fontId="17" fillId="0" borderId="63" xfId="0" applyNumberFormat="1" applyFont="1" applyBorder="1"/>
    <xf numFmtId="0" fontId="17" fillId="0" borderId="45" xfId="0" applyFont="1" applyBorder="1"/>
    <xf numFmtId="167" fontId="20" fillId="0" borderId="46" xfId="2" applyNumberFormat="1" applyFont="1" applyBorder="1"/>
    <xf numFmtId="3" fontId="20" fillId="0" borderId="46" xfId="0" applyNumberFormat="1" applyFont="1" applyBorder="1"/>
    <xf numFmtId="164" fontId="17" fillId="0" borderId="21" xfId="1" applyNumberFormat="1" applyFont="1" applyBorder="1"/>
    <xf numFmtId="164" fontId="17" fillId="0" borderId="22" xfId="0" applyNumberFormat="1" applyFont="1" applyBorder="1"/>
    <xf numFmtId="0" fontId="31" fillId="0" borderId="45" xfId="0" applyFont="1" applyBorder="1"/>
    <xf numFmtId="0" fontId="32" fillId="0" borderId="46" xfId="0" applyFont="1" applyBorder="1" applyAlignment="1">
      <alignment horizontal="right"/>
    </xf>
    <xf numFmtId="164" fontId="31" fillId="4" borderId="21" xfId="0" applyNumberFormat="1" applyFont="1" applyFill="1" applyBorder="1"/>
    <xf numFmtId="164" fontId="31" fillId="0" borderId="22" xfId="0" applyNumberFormat="1" applyFont="1" applyBorder="1"/>
    <xf numFmtId="0" fontId="28" fillId="0" borderId="45" xfId="0" applyFont="1" applyBorder="1" applyAlignment="1">
      <alignment horizontal="right"/>
    </xf>
    <xf numFmtId="165" fontId="28" fillId="0" borderId="46" xfId="0" applyNumberFormat="1" applyFont="1" applyBorder="1" applyAlignment="1">
      <alignment horizontal="right"/>
    </xf>
    <xf numFmtId="164" fontId="30" fillId="4" borderId="21" xfId="1" applyNumberFormat="1" applyFont="1" applyFill="1" applyBorder="1" applyAlignment="1">
      <alignment horizontal="right"/>
    </xf>
    <xf numFmtId="164" fontId="30" fillId="0" borderId="22" xfId="0" applyNumberFormat="1" applyFont="1" applyBorder="1"/>
    <xf numFmtId="164" fontId="28" fillId="4" borderId="21" xfId="0" applyNumberFormat="1" applyFont="1" applyFill="1" applyBorder="1"/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3" fontId="17" fillId="0" borderId="11" xfId="0" applyNumberFormat="1" applyFont="1" applyBorder="1" applyAlignment="1">
      <alignment horizontal="center" wrapText="1"/>
    </xf>
    <xf numFmtId="3" fontId="17" fillId="0" borderId="12" xfId="0" applyNumberFormat="1" applyFont="1" applyFill="1" applyBorder="1" applyAlignment="1">
      <alignment horizontal="center" wrapText="1"/>
    </xf>
    <xf numFmtId="0" fontId="20" fillId="0" borderId="9" xfId="0" applyFont="1" applyBorder="1"/>
    <xf numFmtId="2" fontId="20" fillId="0" borderId="9" xfId="0" applyNumberFormat="1" applyFont="1" applyBorder="1"/>
    <xf numFmtId="164" fontId="22" fillId="0" borderId="9" xfId="1" applyNumberFormat="1" applyFont="1" applyFill="1" applyBorder="1"/>
    <xf numFmtId="164" fontId="20" fillId="0" borderId="9" xfId="1" applyNumberFormat="1" applyFont="1" applyBorder="1"/>
    <xf numFmtId="9" fontId="20" fillId="0" borderId="9" xfId="0" applyNumberFormat="1" applyFont="1" applyBorder="1"/>
    <xf numFmtId="0" fontId="21" fillId="0" borderId="65" xfId="0" applyFont="1" applyBorder="1" applyAlignment="1">
      <alignment horizontal="center" vertical="center" wrapText="1"/>
    </xf>
    <xf numFmtId="9" fontId="39" fillId="3" borderId="66" xfId="0" applyNumberFormat="1" applyFont="1" applyFill="1" applyBorder="1" applyAlignment="1">
      <alignment horizontal="center" vertical="center"/>
    </xf>
    <xf numFmtId="9" fontId="39" fillId="0" borderId="11" xfId="0" applyNumberFormat="1" applyFont="1" applyFill="1" applyBorder="1" applyAlignment="1">
      <alignment horizontal="center" vertical="center"/>
    </xf>
    <xf numFmtId="0" fontId="20" fillId="0" borderId="67" xfId="0" applyFont="1" applyBorder="1"/>
    <xf numFmtId="164" fontId="17" fillId="0" borderId="64" xfId="0" applyNumberFormat="1" applyFont="1" applyBorder="1"/>
    <xf numFmtId="0" fontId="20" fillId="0" borderId="68" xfId="0" applyFont="1" applyBorder="1"/>
    <xf numFmtId="0" fontId="20" fillId="0" borderId="62" xfId="0" applyFont="1" applyBorder="1"/>
    <xf numFmtId="9" fontId="20" fillId="0" borderId="62" xfId="0" applyNumberFormat="1" applyFont="1" applyBorder="1"/>
    <xf numFmtId="164" fontId="20" fillId="0" borderId="62" xfId="0" applyNumberFormat="1" applyFont="1" applyBorder="1"/>
    <xf numFmtId="164" fontId="17" fillId="0" borderId="62" xfId="0" applyNumberFormat="1" applyFont="1" applyBorder="1"/>
    <xf numFmtId="3" fontId="44" fillId="0" borderId="46" xfId="1" applyNumberFormat="1" applyFont="1" applyBorder="1" applyAlignment="1">
      <alignment horizontal="left"/>
    </xf>
    <xf numFmtId="164" fontId="23" fillId="0" borderId="69" xfId="0" applyNumberFormat="1" applyFont="1" applyBorder="1"/>
    <xf numFmtId="3" fontId="44" fillId="0" borderId="45" xfId="1" applyNumberFormat="1" applyFont="1" applyBorder="1" applyAlignment="1">
      <alignment horizontal="center"/>
    </xf>
    <xf numFmtId="3" fontId="17" fillId="0" borderId="51" xfId="0" applyNumberFormat="1" applyFont="1" applyBorder="1"/>
    <xf numFmtId="164" fontId="0" fillId="0" borderId="44" xfId="0" applyNumberFormat="1" applyBorder="1" applyAlignment="1">
      <alignment horizontal="center"/>
    </xf>
    <xf numFmtId="0" fontId="21" fillId="0" borderId="43" xfId="0" applyFont="1" applyBorder="1" applyAlignment="1">
      <alignment horizontal="center" vertical="center" wrapText="1"/>
    </xf>
    <xf numFmtId="0" fontId="48" fillId="0" borderId="0" xfId="0" applyFont="1"/>
    <xf numFmtId="0" fontId="15" fillId="0" borderId="44" xfId="0" applyNumberFormat="1" applyFont="1" applyBorder="1" applyAlignment="1">
      <alignment horizontal="center"/>
    </xf>
    <xf numFmtId="1" fontId="15" fillId="0" borderId="44" xfId="0" applyNumberFormat="1" applyFont="1" applyBorder="1" applyAlignment="1">
      <alignment horizontal="center"/>
    </xf>
    <xf numFmtId="164" fontId="4" fillId="8" borderId="1" xfId="0" applyNumberFormat="1" applyFont="1" applyFill="1" applyBorder="1" applyAlignment="1">
      <alignment horizontal="left"/>
    </xf>
    <xf numFmtId="0" fontId="0" fillId="8" borderId="2" xfId="0" applyFill="1" applyBorder="1"/>
    <xf numFmtId="164" fontId="15" fillId="8" borderId="2" xfId="0" applyNumberFormat="1" applyFont="1" applyFill="1" applyBorder="1" applyAlignment="1">
      <alignment horizontal="center"/>
    </xf>
    <xf numFmtId="164" fontId="15" fillId="8" borderId="3" xfId="0" applyNumberFormat="1" applyFont="1" applyFill="1" applyBorder="1" applyAlignment="1">
      <alignment horizontal="center"/>
    </xf>
    <xf numFmtId="164" fontId="4" fillId="8" borderId="4" xfId="0" applyNumberFormat="1" applyFont="1" applyFill="1" applyBorder="1" applyAlignment="1">
      <alignment horizontal="center"/>
    </xf>
    <xf numFmtId="164" fontId="4" fillId="8" borderId="0" xfId="0" applyNumberFormat="1" applyFont="1" applyFill="1" applyBorder="1" applyAlignment="1">
      <alignment horizontal="center"/>
    </xf>
    <xf numFmtId="164" fontId="15" fillId="8" borderId="0" xfId="0" applyNumberFormat="1" applyFont="1" applyFill="1" applyBorder="1" applyAlignment="1">
      <alignment horizontal="center"/>
    </xf>
    <xf numFmtId="164" fontId="15" fillId="8" borderId="5" xfId="0" applyNumberFormat="1" applyFont="1" applyFill="1" applyBorder="1" applyAlignment="1">
      <alignment horizontal="center"/>
    </xf>
    <xf numFmtId="0" fontId="0" fillId="8" borderId="0" xfId="0" applyFill="1" applyBorder="1"/>
    <xf numFmtId="0" fontId="0" fillId="8" borderId="8" xfId="0" applyFill="1" applyBorder="1"/>
    <xf numFmtId="0" fontId="43" fillId="8" borderId="6" xfId="0" applyFont="1" applyFill="1" applyBorder="1"/>
    <xf numFmtId="164" fontId="0" fillId="8" borderId="6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45" fillId="0" borderId="27" xfId="3" applyNumberFormat="1" applyFont="1" applyBorder="1" applyAlignment="1" applyProtection="1">
      <alignment horizontal="center"/>
      <protection locked="0"/>
    </xf>
    <xf numFmtId="164" fontId="45" fillId="0" borderId="24" xfId="3" applyNumberFormat="1" applyFont="1" applyBorder="1" applyAlignment="1" applyProtection="1">
      <alignment horizontal="center"/>
      <protection locked="0"/>
    </xf>
    <xf numFmtId="164" fontId="45" fillId="0" borderId="34" xfId="3" applyNumberFormat="1" applyFont="1" applyBorder="1" applyAlignment="1" applyProtection="1">
      <alignment horizontal="center"/>
      <protection locked="0"/>
    </xf>
    <xf numFmtId="164" fontId="45" fillId="0" borderId="38" xfId="3" applyNumberFormat="1" applyFont="1" applyBorder="1" applyAlignment="1" applyProtection="1">
      <alignment horizontal="center"/>
      <protection locked="0"/>
    </xf>
    <xf numFmtId="164" fontId="45" fillId="0" borderId="26" xfId="3" applyNumberFormat="1" applyFont="1" applyBorder="1" applyAlignment="1" applyProtection="1">
      <alignment horizontal="center"/>
      <protection locked="0"/>
    </xf>
    <xf numFmtId="164" fontId="45" fillId="0" borderId="47" xfId="3" applyNumberFormat="1" applyFont="1" applyBorder="1" applyAlignment="1" applyProtection="1">
      <alignment horizontal="center"/>
      <protection locked="0"/>
    </xf>
    <xf numFmtId="164" fontId="8" fillId="0" borderId="24" xfId="3" applyNumberFormat="1" applyFont="1" applyBorder="1" applyAlignment="1" applyProtection="1">
      <alignment horizontal="center"/>
      <protection locked="0"/>
    </xf>
    <xf numFmtId="164" fontId="8" fillId="0" borderId="27" xfId="3" applyNumberFormat="1" applyFont="1" applyBorder="1" applyAlignment="1" applyProtection="1">
      <alignment horizontal="center"/>
      <protection locked="0"/>
    </xf>
    <xf numFmtId="164" fontId="8" fillId="0" borderId="50" xfId="3" applyNumberFormat="1" applyFont="1" applyBorder="1" applyAlignment="1" applyProtection="1">
      <alignment horizontal="center"/>
      <protection locked="0"/>
    </xf>
    <xf numFmtId="164" fontId="8" fillId="0" borderId="38" xfId="3" applyNumberFormat="1" applyFont="1" applyBorder="1" applyAlignment="1" applyProtection="1">
      <alignment horizontal="center"/>
      <protection locked="0"/>
    </xf>
    <xf numFmtId="164" fontId="42" fillId="0" borderId="26" xfId="3" applyNumberFormat="1" applyFont="1" applyBorder="1" applyAlignment="1" applyProtection="1">
      <alignment horizontal="center"/>
      <protection locked="0"/>
    </xf>
    <xf numFmtId="164" fontId="8" fillId="0" borderId="26" xfId="3" applyNumberFormat="1" applyFont="1" applyBorder="1" applyAlignment="1" applyProtection="1">
      <alignment horizontal="center"/>
      <protection locked="0"/>
    </xf>
    <xf numFmtId="164" fontId="8" fillId="0" borderId="47" xfId="3" applyNumberFormat="1" applyFont="1" applyBorder="1" applyAlignment="1" applyProtection="1">
      <alignment horizontal="center"/>
      <protection locked="0"/>
    </xf>
    <xf numFmtId="164" fontId="15" fillId="0" borderId="30" xfId="3" applyNumberFormat="1" applyFont="1" applyBorder="1" applyAlignment="1" applyProtection="1">
      <alignment horizontal="center"/>
    </xf>
    <xf numFmtId="164" fontId="16" fillId="0" borderId="30" xfId="3" applyNumberFormat="1" applyFont="1" applyBorder="1" applyAlignment="1" applyProtection="1">
      <alignment horizontal="center"/>
    </xf>
    <xf numFmtId="164" fontId="16" fillId="0" borderId="32" xfId="3" applyNumberFormat="1" applyFont="1" applyBorder="1" applyAlignment="1" applyProtection="1">
      <alignment horizontal="center"/>
    </xf>
    <xf numFmtId="164" fontId="16" fillId="0" borderId="31" xfId="3" applyNumberFormat="1" applyFont="1" applyBorder="1" applyAlignment="1" applyProtection="1">
      <alignment horizontal="center"/>
    </xf>
    <xf numFmtId="0" fontId="44" fillId="0" borderId="67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 applyProtection="1">
      <alignment horizontal="center"/>
      <protection locked="0"/>
    </xf>
    <xf numFmtId="9" fontId="22" fillId="0" borderId="9" xfId="0" applyNumberFormat="1" applyFont="1" applyBorder="1" applyProtection="1">
      <protection locked="0"/>
    </xf>
    <xf numFmtId="0" fontId="20" fillId="0" borderId="9" xfId="0" applyFont="1" applyFill="1" applyBorder="1" applyProtection="1">
      <protection locked="0"/>
    </xf>
    <xf numFmtId="0" fontId="20" fillId="0" borderId="9" xfId="0" applyFont="1" applyFill="1" applyBorder="1" applyAlignment="1" applyProtection="1">
      <alignment horizontal="center"/>
      <protection locked="0"/>
    </xf>
    <xf numFmtId="9" fontId="22" fillId="0" borderId="9" xfId="0" applyNumberFormat="1" applyFont="1" applyFill="1" applyBorder="1" applyProtection="1">
      <protection locked="0"/>
    </xf>
    <xf numFmtId="0" fontId="20" fillId="0" borderId="67" xfId="0" applyFont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0" fontId="27" fillId="0" borderId="54" xfId="0" applyNumberFormat="1" applyFont="1" applyBorder="1" applyProtection="1">
      <protection locked="0"/>
    </xf>
    <xf numFmtId="10" fontId="27" fillId="6" borderId="54" xfId="0" applyNumberFormat="1" applyFont="1" applyFill="1" applyBorder="1" applyProtection="1">
      <protection locked="0"/>
    </xf>
    <xf numFmtId="10" fontId="27" fillId="0" borderId="55" xfId="0" applyNumberFormat="1" applyFont="1" applyBorder="1" applyProtection="1">
      <protection locked="0"/>
    </xf>
    <xf numFmtId="0" fontId="20" fillId="0" borderId="13" xfId="0" applyFont="1" applyBorder="1" applyProtection="1">
      <protection locked="0"/>
    </xf>
    <xf numFmtId="0" fontId="20" fillId="0" borderId="0" xfId="0" applyFont="1" applyBorder="1" applyProtection="1">
      <protection locked="0"/>
    </xf>
    <xf numFmtId="3" fontId="20" fillId="0" borderId="0" xfId="1" applyNumberFormat="1" applyFont="1" applyBorder="1" applyAlignment="1" applyProtection="1">
      <alignment horizontal="left"/>
      <protection locked="0"/>
    </xf>
    <xf numFmtId="3" fontId="20" fillId="0" borderId="0" xfId="0" applyNumberFormat="1" applyFont="1" applyBorder="1" applyProtection="1">
      <protection locked="0"/>
    </xf>
    <xf numFmtId="166" fontId="20" fillId="0" borderId="0" xfId="1" applyNumberFormat="1" applyFont="1" applyBorder="1" applyProtection="1">
      <protection locked="0"/>
    </xf>
    <xf numFmtId="3" fontId="20" fillId="0" borderId="0" xfId="1" applyNumberFormat="1" applyFont="1" applyBorder="1" applyProtection="1">
      <protection locked="0"/>
    </xf>
    <xf numFmtId="0" fontId="5" fillId="0" borderId="13" xfId="0" applyFont="1" applyBorder="1" applyProtection="1">
      <protection locked="0"/>
    </xf>
    <xf numFmtId="164" fontId="22" fillId="0" borderId="39" xfId="0" applyNumberFormat="1" applyFont="1" applyBorder="1" applyProtection="1">
      <protection locked="0"/>
    </xf>
    <xf numFmtId="164" fontId="20" fillId="0" borderId="39" xfId="1" applyNumberFormat="1" applyFont="1" applyBorder="1" applyProtection="1">
      <protection locked="0"/>
    </xf>
    <xf numFmtId="164" fontId="20" fillId="0" borderId="14" xfId="0" applyNumberFormat="1" applyFont="1" applyBorder="1" applyProtection="1">
      <protection locked="0"/>
    </xf>
    <xf numFmtId="9" fontId="17" fillId="3" borderId="58" xfId="0" applyNumberFormat="1" applyFont="1" applyFill="1" applyBorder="1" applyAlignment="1" applyProtection="1">
      <alignment horizontal="center" vertical="center"/>
      <protection locked="0"/>
    </xf>
    <xf numFmtId="9" fontId="17" fillId="3" borderId="42" xfId="0" applyNumberFormat="1" applyFont="1" applyFill="1" applyBorder="1" applyAlignment="1" applyProtection="1">
      <alignment horizontal="center" vertical="center"/>
      <protection locked="0"/>
    </xf>
    <xf numFmtId="164" fontId="22" fillId="0" borderId="40" xfId="0" applyNumberFormat="1" applyFont="1" applyBorder="1" applyProtection="1">
      <protection locked="0"/>
    </xf>
    <xf numFmtId="164" fontId="20" fillId="0" borderId="40" xfId="1" applyNumberFormat="1" applyFont="1" applyBorder="1" applyProtection="1">
      <protection locked="0"/>
    </xf>
    <xf numFmtId="0" fontId="17" fillId="5" borderId="61" xfId="0" applyNumberFormat="1" applyFont="1" applyFill="1" applyBorder="1" applyProtection="1">
      <protection locked="0"/>
    </xf>
    <xf numFmtId="0" fontId="44" fillId="0" borderId="13" xfId="0" applyFont="1" applyBorder="1" applyProtection="1"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7" borderId="46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wrapText="1"/>
    </xf>
    <xf numFmtId="0" fontId="17" fillId="0" borderId="10" xfId="0" applyFont="1" applyBorder="1"/>
    <xf numFmtId="0" fontId="25" fillId="0" borderId="13" xfId="0" applyFont="1" applyBorder="1"/>
    <xf numFmtId="0" fontId="17" fillId="0" borderId="13" xfId="0" applyFont="1" applyBorder="1" applyProtection="1">
      <protection locked="0"/>
    </xf>
    <xf numFmtId="164" fontId="20" fillId="0" borderId="56" xfId="0" applyNumberFormat="1" applyFont="1" applyBorder="1" applyProtection="1">
      <protection locked="0"/>
    </xf>
    <xf numFmtId="0" fontId="17" fillId="0" borderId="15" xfId="0" applyFont="1" applyBorder="1"/>
    <xf numFmtId="164" fontId="17" fillId="0" borderId="59" xfId="1" applyNumberFormat="1" applyFont="1" applyBorder="1"/>
    <xf numFmtId="164" fontId="22" fillId="0" borderId="77" xfId="0" applyNumberFormat="1" applyFont="1" applyBorder="1" applyProtection="1">
      <protection locked="0"/>
    </xf>
    <xf numFmtId="164" fontId="20" fillId="0" borderId="77" xfId="1" applyNumberFormat="1" applyFont="1" applyBorder="1" applyProtection="1">
      <protection locked="0"/>
    </xf>
    <xf numFmtId="164" fontId="20" fillId="0" borderId="78" xfId="0" applyNumberFormat="1" applyFont="1" applyBorder="1" applyProtection="1">
      <protection locked="0"/>
    </xf>
    <xf numFmtId="164" fontId="22" fillId="0" borderId="77" xfId="1" applyNumberFormat="1" applyFont="1" applyBorder="1" applyProtection="1">
      <protection locked="0"/>
    </xf>
    <xf numFmtId="164" fontId="46" fillId="0" borderId="77" xfId="0" applyNumberFormat="1" applyFont="1" applyBorder="1" applyProtection="1">
      <protection locked="0"/>
    </xf>
    <xf numFmtId="164" fontId="46" fillId="0" borderId="76" xfId="0" applyNumberFormat="1" applyFont="1" applyBorder="1" applyProtection="1">
      <protection locked="0"/>
    </xf>
    <xf numFmtId="164" fontId="46" fillId="0" borderId="39" xfId="2" applyNumberFormat="1" applyFont="1" applyBorder="1" applyAlignment="1" applyProtection="1">
      <alignment horizontal="right"/>
      <protection locked="0"/>
    </xf>
    <xf numFmtId="164" fontId="46" fillId="0" borderId="79" xfId="0" applyNumberFormat="1" applyFont="1" applyBorder="1" applyProtection="1">
      <protection locked="0"/>
    </xf>
    <xf numFmtId="164" fontId="46" fillId="0" borderId="80" xfId="2" applyNumberFormat="1" applyFont="1" applyBorder="1" applyAlignment="1" applyProtection="1">
      <alignment horizontal="right"/>
      <protection locked="0"/>
    </xf>
    <xf numFmtId="164" fontId="46" fillId="0" borderId="81" xfId="0" applyNumberFormat="1" applyFont="1" applyBorder="1" applyProtection="1">
      <protection locked="0"/>
    </xf>
    <xf numFmtId="164" fontId="28" fillId="0" borderId="82" xfId="0" applyNumberFormat="1" applyFont="1" applyBorder="1"/>
    <xf numFmtId="0" fontId="30" fillId="0" borderId="0" xfId="0" applyFont="1" applyFill="1" applyBorder="1" applyAlignment="1">
      <alignment horizontal="left"/>
    </xf>
    <xf numFmtId="10" fontId="44" fillId="0" borderId="0" xfId="0" applyNumberFormat="1" applyFont="1" applyBorder="1" applyAlignment="1">
      <alignment horizontal="right"/>
    </xf>
    <xf numFmtId="10" fontId="44" fillId="0" borderId="0" xfId="0" applyNumberFormat="1" applyFont="1" applyAlignment="1">
      <alignment horizontal="right"/>
    </xf>
    <xf numFmtId="10" fontId="44" fillId="0" borderId="0" xfId="0" applyNumberFormat="1" applyFont="1" applyFill="1" applyBorder="1" applyAlignment="1">
      <alignment horizontal="right"/>
    </xf>
    <xf numFmtId="0" fontId="41" fillId="0" borderId="0" xfId="0" applyFont="1" applyAlignment="1"/>
    <xf numFmtId="0" fontId="4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64" fontId="4" fillId="0" borderId="53" xfId="0" applyNumberFormat="1" applyFont="1" applyBorder="1" applyAlignment="1">
      <alignment horizontal="center" vertical="top" wrapText="1"/>
    </xf>
    <xf numFmtId="0" fontId="4" fillId="0" borderId="7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7" fillId="0" borderId="71" xfId="3" applyNumberFormat="1" applyFont="1" applyBorder="1" applyAlignment="1" applyProtection="1">
      <alignment horizontal="center" vertical="center"/>
      <protection locked="0"/>
    </xf>
    <xf numFmtId="164" fontId="7" fillId="0" borderId="72" xfId="3" applyNumberFormat="1" applyFont="1" applyBorder="1" applyAlignment="1" applyProtection="1">
      <alignment horizontal="center" vertical="center"/>
      <protection locked="0"/>
    </xf>
    <xf numFmtId="0" fontId="24" fillId="0" borderId="45" xfId="0" applyFont="1" applyBorder="1" applyAlignment="1">
      <alignment wrapText="1"/>
    </xf>
    <xf numFmtId="0" fontId="24" fillId="0" borderId="46" xfId="0" applyFont="1" applyBorder="1" applyAlignment="1">
      <alignment wrapText="1"/>
    </xf>
    <xf numFmtId="0" fontId="17" fillId="4" borderId="11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21" fillId="0" borderId="73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</cellXfs>
  <cellStyles count="4">
    <cellStyle name="Comma" xfId="1" builtinId="3"/>
    <cellStyle name="Currency" xfId="2" builtinId="4"/>
    <cellStyle name="Normal" xfId="0" builtinId="0"/>
    <cellStyle name="Normal_ENTBUDGT_CRBudget" xfId="3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activeCell="C4" sqref="C4"/>
    </sheetView>
  </sheetViews>
  <sheetFormatPr defaultColWidth="11.42578125" defaultRowHeight="12.75"/>
  <cols>
    <col min="1" max="1" width="22" customWidth="1"/>
    <col min="2" max="2" width="13.7109375" style="211" customWidth="1"/>
    <col min="3" max="3" width="15" style="212" customWidth="1"/>
  </cols>
  <sheetData>
    <row r="1" spans="1:6">
      <c r="A1" s="62" t="s">
        <v>98</v>
      </c>
      <c r="B1" s="432"/>
      <c r="C1" s="432"/>
      <c r="D1" s="432"/>
      <c r="E1" s="432"/>
      <c r="F1" s="432"/>
    </row>
    <row r="2" spans="1:6">
      <c r="A2" s="62" t="s">
        <v>100</v>
      </c>
      <c r="B2" s="432"/>
      <c r="C2" s="432"/>
      <c r="D2" s="432"/>
      <c r="E2" s="432"/>
      <c r="F2" s="432"/>
    </row>
    <row r="3" spans="1:6">
      <c r="A3" s="62" t="s">
        <v>99</v>
      </c>
      <c r="B3" s="210"/>
    </row>
    <row r="4" spans="1:6">
      <c r="A4" s="62" t="s">
        <v>46</v>
      </c>
      <c r="B4" s="214"/>
    </row>
    <row r="5" spans="1:6">
      <c r="A5" s="62" t="s">
        <v>103</v>
      </c>
      <c r="B5" s="216" t="s">
        <v>104</v>
      </c>
    </row>
    <row r="6" spans="1:6">
      <c r="A6" s="62" t="s">
        <v>101</v>
      </c>
      <c r="B6" s="214" t="s">
        <v>125</v>
      </c>
    </row>
    <row r="7" spans="1:6">
      <c r="A7" s="62" t="s">
        <v>102</v>
      </c>
      <c r="B7" s="213"/>
      <c r="C7" s="213"/>
    </row>
  </sheetData>
  <mergeCells count="2">
    <mergeCell ref="B1:F1"/>
    <mergeCell ref="B2:F2"/>
  </mergeCells>
  <phoneticPr fontId="40" type="noConversion"/>
  <pageMargins left="0.75" right="0.75" top="1" bottom="1" header="0.5" footer="0.5"/>
  <pageSetup orientation="portrait" horizontalDpi="4294967292" verticalDpi="4294967292" r:id="rId1"/>
  <headerFooter alignWithMargins="0">
    <oddHeader>&amp;LVersion 1.2 
3/3/2012&amp;CNIH Modular Budget Template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zoomScaleNormal="100" workbookViewId="0">
      <selection activeCell="A11" sqref="A11:A12"/>
    </sheetView>
  </sheetViews>
  <sheetFormatPr defaultColWidth="8.85546875" defaultRowHeight="12.75"/>
  <cols>
    <col min="1" max="1" width="27.140625" bestFit="1" customWidth="1"/>
    <col min="2" max="2" width="6.85546875" customWidth="1"/>
    <col min="3" max="3" width="13.5703125" customWidth="1"/>
    <col min="4" max="5" width="13.7109375" customWidth="1"/>
    <col min="6" max="7" width="14" customWidth="1"/>
    <col min="8" max="8" width="13.5703125" customWidth="1"/>
    <col min="9" max="9" width="12.42578125" customWidth="1"/>
    <col min="10" max="10" width="11.85546875" customWidth="1"/>
  </cols>
  <sheetData>
    <row r="1" spans="1:11" ht="20.25">
      <c r="A1" s="36" t="s">
        <v>43</v>
      </c>
      <c r="B1" s="37"/>
      <c r="C1" s="38"/>
      <c r="D1" s="38"/>
      <c r="E1" s="38"/>
      <c r="F1" s="38"/>
      <c r="G1" s="38"/>
      <c r="H1" s="38"/>
      <c r="I1" s="38"/>
    </row>
    <row r="2" spans="1:11" ht="16.5" thickBot="1">
      <c r="A2" s="215"/>
      <c r="B2" s="37"/>
      <c r="C2" s="38"/>
      <c r="D2" s="38"/>
      <c r="E2" s="38"/>
      <c r="F2" s="38"/>
      <c r="G2" s="38"/>
      <c r="H2" s="38"/>
      <c r="I2" s="38"/>
    </row>
    <row r="3" spans="1:11" ht="16.5" thickBot="1">
      <c r="A3" s="37"/>
      <c r="B3" s="37"/>
      <c r="C3" s="38"/>
      <c r="D3" s="38"/>
      <c r="E3" s="38"/>
      <c r="F3" s="38"/>
      <c r="G3" s="38"/>
      <c r="H3" s="38"/>
      <c r="I3" s="435" t="s">
        <v>114</v>
      </c>
      <c r="J3" s="433" t="s">
        <v>113</v>
      </c>
    </row>
    <row r="4" spans="1:11" ht="13.5" thickBot="1">
      <c r="A4" s="39"/>
      <c r="B4" s="39"/>
      <c r="C4" s="40" t="s">
        <v>49</v>
      </c>
      <c r="D4" s="41" t="s">
        <v>50</v>
      </c>
      <c r="E4" s="41" t="s">
        <v>51</v>
      </c>
      <c r="F4" s="41" t="s">
        <v>52</v>
      </c>
      <c r="G4" s="42" t="s">
        <v>53</v>
      </c>
      <c r="H4" s="220" t="s">
        <v>108</v>
      </c>
      <c r="I4" s="436"/>
      <c r="J4" s="434"/>
    </row>
    <row r="5" spans="1:11">
      <c r="A5" s="440" t="s">
        <v>136</v>
      </c>
      <c r="B5" s="44" t="s">
        <v>54</v>
      </c>
      <c r="C5" s="363">
        <v>0</v>
      </c>
      <c r="D5" s="364">
        <v>0</v>
      </c>
      <c r="E5" s="364">
        <v>0</v>
      </c>
      <c r="F5" s="364">
        <v>0</v>
      </c>
      <c r="G5" s="365">
        <v>0</v>
      </c>
      <c r="H5" s="45">
        <f t="shared" ref="H5:H19" si="0">SUM(C5:G5)</f>
        <v>0</v>
      </c>
      <c r="I5" s="236"/>
      <c r="J5" s="230"/>
    </row>
    <row r="6" spans="1:11" ht="13.5" thickBot="1">
      <c r="A6" s="441"/>
      <c r="B6" s="46" t="s">
        <v>116</v>
      </c>
      <c r="C6" s="366">
        <v>0</v>
      </c>
      <c r="D6" s="367">
        <v>0</v>
      </c>
      <c r="E6" s="367">
        <v>0</v>
      </c>
      <c r="F6" s="367">
        <v>0</v>
      </c>
      <c r="G6" s="368">
        <v>0</v>
      </c>
      <c r="H6" s="60">
        <f t="shared" si="0"/>
        <v>0</v>
      </c>
      <c r="I6" s="236"/>
      <c r="J6" s="22"/>
    </row>
    <row r="7" spans="1:11" ht="13.5" thickBot="1">
      <c r="A7" s="227" t="s">
        <v>55</v>
      </c>
      <c r="B7" s="228"/>
      <c r="C7" s="376">
        <f>C5+C6</f>
        <v>0</v>
      </c>
      <c r="D7" s="377">
        <f>D5+D6</f>
        <v>0</v>
      </c>
      <c r="E7" s="377">
        <f>E5+E6</f>
        <v>0</v>
      </c>
      <c r="F7" s="377">
        <f>F5+F6</f>
        <v>0</v>
      </c>
      <c r="G7" s="378">
        <f>G5+G6</f>
        <v>0</v>
      </c>
      <c r="H7" s="226">
        <f t="shared" si="0"/>
        <v>0</v>
      </c>
      <c r="I7" s="221">
        <f>IF(H7=0,0,(H7/'Detail Worksheet'!J44))</f>
        <v>0</v>
      </c>
      <c r="J7" s="234">
        <f>ROUND(I7,-3)</f>
        <v>0</v>
      </c>
      <c r="K7" s="347">
        <f>COUNTIF(C7:G7, "&gt; 0")</f>
        <v>0</v>
      </c>
    </row>
    <row r="8" spans="1:11">
      <c r="A8" s="440" t="s">
        <v>136</v>
      </c>
      <c r="B8" s="44" t="s">
        <v>54</v>
      </c>
      <c r="C8" s="363">
        <v>0</v>
      </c>
      <c r="D8" s="369">
        <v>0</v>
      </c>
      <c r="E8" s="370">
        <v>0</v>
      </c>
      <c r="F8" s="370">
        <v>0</v>
      </c>
      <c r="G8" s="371">
        <v>0</v>
      </c>
      <c r="H8" s="45">
        <f t="shared" si="0"/>
        <v>0</v>
      </c>
      <c r="I8" s="237"/>
      <c r="J8" s="231"/>
      <c r="K8" s="347"/>
    </row>
    <row r="9" spans="1:11" ht="13.5" thickBot="1">
      <c r="A9" s="441"/>
      <c r="B9" s="46" t="s">
        <v>116</v>
      </c>
      <c r="C9" s="372">
        <v>0</v>
      </c>
      <c r="D9" s="373">
        <v>0</v>
      </c>
      <c r="E9" s="374">
        <v>0</v>
      </c>
      <c r="F9" s="374">
        <v>0</v>
      </c>
      <c r="G9" s="375">
        <v>0</v>
      </c>
      <c r="H9" s="60">
        <f t="shared" si="0"/>
        <v>0</v>
      </c>
      <c r="I9" s="236"/>
      <c r="J9" s="232"/>
      <c r="K9" s="347"/>
    </row>
    <row r="10" spans="1:11" ht="13.5" thickBot="1">
      <c r="A10" s="227" t="s">
        <v>55</v>
      </c>
      <c r="B10" s="228"/>
      <c r="C10" s="376">
        <f>C8+C9</f>
        <v>0</v>
      </c>
      <c r="D10" s="377">
        <f>D8+D9</f>
        <v>0</v>
      </c>
      <c r="E10" s="377">
        <f>E8+E9</f>
        <v>0</v>
      </c>
      <c r="F10" s="379">
        <f>F8+F9</f>
        <v>0</v>
      </c>
      <c r="G10" s="378">
        <f>G8+G9</f>
        <v>0</v>
      </c>
      <c r="H10" s="226">
        <f t="shared" si="0"/>
        <v>0</v>
      </c>
      <c r="I10" s="221">
        <f>IF(H10=0,0,(H10/'Detail Worksheet'!J44))</f>
        <v>0</v>
      </c>
      <c r="J10" s="234">
        <f>ROUND(I10,-3)</f>
        <v>0</v>
      </c>
      <c r="K10" s="347">
        <f>COUNTIF(C10:G10, "&gt; 0")</f>
        <v>0</v>
      </c>
    </row>
    <row r="11" spans="1:11">
      <c r="A11" s="440" t="s">
        <v>105</v>
      </c>
      <c r="B11" s="229" t="s">
        <v>54</v>
      </c>
      <c r="C11" s="370">
        <v>0</v>
      </c>
      <c r="D11" s="369">
        <v>0</v>
      </c>
      <c r="E11" s="369">
        <v>0</v>
      </c>
      <c r="F11" s="369">
        <v>0</v>
      </c>
      <c r="G11" s="369">
        <v>0</v>
      </c>
      <c r="H11" s="45">
        <f t="shared" si="0"/>
        <v>0</v>
      </c>
      <c r="I11" s="236"/>
      <c r="J11" s="232"/>
      <c r="K11" s="347"/>
    </row>
    <row r="12" spans="1:11" ht="13.5" thickBot="1">
      <c r="A12" s="441"/>
      <c r="B12" s="47" t="s">
        <v>116</v>
      </c>
      <c r="C12" s="372">
        <v>0</v>
      </c>
      <c r="D12" s="374">
        <v>0</v>
      </c>
      <c r="E12" s="374">
        <v>0</v>
      </c>
      <c r="F12" s="374">
        <v>0</v>
      </c>
      <c r="G12" s="374">
        <v>0</v>
      </c>
      <c r="H12" s="218">
        <f t="shared" si="0"/>
        <v>0</v>
      </c>
      <c r="I12" s="236"/>
      <c r="J12" s="232"/>
      <c r="K12" s="347"/>
    </row>
    <row r="13" spans="1:11" ht="13.5" thickBot="1">
      <c r="A13" s="227" t="s">
        <v>55</v>
      </c>
      <c r="B13" s="228"/>
      <c r="C13" s="376">
        <f>SUM(C11:C12)</f>
        <v>0</v>
      </c>
      <c r="D13" s="376">
        <f t="shared" ref="D13:G13" si="1">SUM(D11:D12)</f>
        <v>0</v>
      </c>
      <c r="E13" s="376">
        <f t="shared" si="1"/>
        <v>0</v>
      </c>
      <c r="F13" s="376">
        <f t="shared" si="1"/>
        <v>0</v>
      </c>
      <c r="G13" s="376">
        <f t="shared" si="1"/>
        <v>0</v>
      </c>
      <c r="H13" s="226">
        <f t="shared" si="0"/>
        <v>0</v>
      </c>
      <c r="I13" s="349">
        <f>IF(H13=0,0,(H13/'Detail Worksheet'!J44))</f>
        <v>0</v>
      </c>
      <c r="J13" s="234">
        <f>ROUND(I13,-3)</f>
        <v>0</v>
      </c>
      <c r="K13" s="347">
        <f>COUNTIF(C13:G13, "&gt; 0")</f>
        <v>0</v>
      </c>
    </row>
    <row r="14" spans="1:11">
      <c r="A14" s="440" t="s">
        <v>106</v>
      </c>
      <c r="B14" s="44" t="s">
        <v>54</v>
      </c>
      <c r="C14" s="370">
        <v>0</v>
      </c>
      <c r="D14" s="369">
        <v>0</v>
      </c>
      <c r="E14" s="370">
        <v>0</v>
      </c>
      <c r="F14" s="370">
        <v>0</v>
      </c>
      <c r="G14" s="371">
        <v>0</v>
      </c>
      <c r="H14" s="45">
        <f t="shared" si="0"/>
        <v>0</v>
      </c>
      <c r="I14" s="236"/>
      <c r="J14" s="232"/>
      <c r="K14" s="347"/>
    </row>
    <row r="15" spans="1:11" ht="13.5" thickBot="1">
      <c r="A15" s="441"/>
      <c r="B15" s="46" t="s">
        <v>116</v>
      </c>
      <c r="C15" s="372">
        <v>0</v>
      </c>
      <c r="D15" s="374">
        <v>0</v>
      </c>
      <c r="E15" s="374">
        <v>0</v>
      </c>
      <c r="F15" s="374">
        <v>0</v>
      </c>
      <c r="G15" s="375">
        <v>0</v>
      </c>
      <c r="H15" s="60">
        <f t="shared" si="0"/>
        <v>0</v>
      </c>
      <c r="I15" s="236"/>
      <c r="J15" s="232"/>
      <c r="K15" s="347"/>
    </row>
    <row r="16" spans="1:11" ht="13.5" thickBot="1">
      <c r="A16" s="227" t="s">
        <v>55</v>
      </c>
      <c r="B16" s="228"/>
      <c r="C16" s="376">
        <f>C14+C15</f>
        <v>0</v>
      </c>
      <c r="D16" s="376">
        <f t="shared" ref="D16:G16" si="2">D14+D15</f>
        <v>0</v>
      </c>
      <c r="E16" s="376">
        <f t="shared" si="2"/>
        <v>0</v>
      </c>
      <c r="F16" s="376">
        <f t="shared" si="2"/>
        <v>0</v>
      </c>
      <c r="G16" s="376">
        <f t="shared" si="2"/>
        <v>0</v>
      </c>
      <c r="H16" s="226">
        <f t="shared" si="0"/>
        <v>0</v>
      </c>
      <c r="I16" s="348">
        <f>IF(H16=0,0,(H16/'Detail Worksheet'!J44))</f>
        <v>0</v>
      </c>
      <c r="J16" s="234">
        <f>ROUND(I16,-3)</f>
        <v>0</v>
      </c>
      <c r="K16" s="347">
        <f>COUNTIF(C16:G16, "&gt; 0")</f>
        <v>0</v>
      </c>
    </row>
    <row r="17" spans="1:11">
      <c r="A17" s="440" t="s">
        <v>107</v>
      </c>
      <c r="B17" s="44" t="s">
        <v>54</v>
      </c>
      <c r="C17" s="370">
        <v>0</v>
      </c>
      <c r="D17" s="369">
        <v>0</v>
      </c>
      <c r="E17" s="370">
        <v>0</v>
      </c>
      <c r="F17" s="370">
        <v>0</v>
      </c>
      <c r="G17" s="371">
        <v>0</v>
      </c>
      <c r="H17" s="45">
        <f t="shared" si="0"/>
        <v>0</v>
      </c>
      <c r="I17" s="236"/>
      <c r="J17" s="232"/>
      <c r="K17" s="347"/>
    </row>
    <row r="18" spans="1:11" ht="13.5" thickBot="1">
      <c r="A18" s="441"/>
      <c r="B18" s="48" t="s">
        <v>117</v>
      </c>
      <c r="C18" s="372">
        <v>0</v>
      </c>
      <c r="D18" s="374">
        <v>0</v>
      </c>
      <c r="E18" s="374">
        <v>0</v>
      </c>
      <c r="F18" s="374">
        <v>0</v>
      </c>
      <c r="G18" s="375">
        <v>0</v>
      </c>
      <c r="H18" s="45">
        <f t="shared" si="0"/>
        <v>0</v>
      </c>
      <c r="I18" s="236"/>
      <c r="J18" s="232"/>
      <c r="K18" s="347"/>
    </row>
    <row r="19" spans="1:11" ht="13.5" thickBot="1">
      <c r="A19" s="49" t="s">
        <v>55</v>
      </c>
      <c r="B19" s="50"/>
      <c r="C19" s="377">
        <f>C17+C18</f>
        <v>0</v>
      </c>
      <c r="D19" s="377">
        <f t="shared" ref="D19:G19" si="3">D17+D18</f>
        <v>0</v>
      </c>
      <c r="E19" s="377">
        <f t="shared" si="3"/>
        <v>0</v>
      </c>
      <c r="F19" s="377">
        <f t="shared" si="3"/>
        <v>0</v>
      </c>
      <c r="G19" s="377">
        <f t="shared" si="3"/>
        <v>0</v>
      </c>
      <c r="H19" s="226">
        <f t="shared" si="0"/>
        <v>0</v>
      </c>
      <c r="I19" s="348">
        <f>IF(H19=0,0,(H19/'Detail Worksheet'!J44))</f>
        <v>0</v>
      </c>
      <c r="J19" s="234">
        <f>ROUND(I19,-3)</f>
        <v>0</v>
      </c>
      <c r="K19" s="347">
        <f>COUNTIF(C19:G19, "&gt; 0")</f>
        <v>0</v>
      </c>
    </row>
    <row r="20" spans="1:11" ht="4.5" customHeight="1" thickBot="1">
      <c r="A20" s="54"/>
      <c r="B20" s="55"/>
      <c r="C20" s="56"/>
      <c r="D20" s="56"/>
      <c r="E20" s="56"/>
      <c r="F20" s="57"/>
      <c r="G20" s="58"/>
      <c r="H20" s="45"/>
      <c r="I20" s="236"/>
      <c r="J20" s="232"/>
    </row>
    <row r="21" spans="1:11" ht="18" customHeight="1">
      <c r="A21" s="437" t="s">
        <v>55</v>
      </c>
      <c r="B21" s="224" t="s">
        <v>54</v>
      </c>
      <c r="C21" s="225">
        <f t="shared" ref="C21:G22" si="4">C5+C8+C11+C14+C17</f>
        <v>0</v>
      </c>
      <c r="D21" s="225">
        <f t="shared" si="4"/>
        <v>0</v>
      </c>
      <c r="E21" s="225">
        <f t="shared" si="4"/>
        <v>0</v>
      </c>
      <c r="F21" s="225">
        <f t="shared" si="4"/>
        <v>0</v>
      </c>
      <c r="G21" s="58">
        <f t="shared" si="4"/>
        <v>0</v>
      </c>
      <c r="H21" s="45">
        <f>H5+H8+H11+H14+H17</f>
        <v>0</v>
      </c>
      <c r="I21" s="236"/>
      <c r="J21" s="233"/>
    </row>
    <row r="22" spans="1:11" ht="18.75" customHeight="1" thickBot="1">
      <c r="A22" s="438"/>
      <c r="B22" s="55" t="s">
        <v>116</v>
      </c>
      <c r="C22" s="56">
        <f t="shared" si="4"/>
        <v>0</v>
      </c>
      <c r="D22" s="56">
        <f t="shared" si="4"/>
        <v>0</v>
      </c>
      <c r="E22" s="56">
        <f t="shared" si="4"/>
        <v>0</v>
      </c>
      <c r="F22" s="56">
        <f t="shared" si="4"/>
        <v>0</v>
      </c>
      <c r="G22" s="59">
        <f t="shared" si="4"/>
        <v>0</v>
      </c>
      <c r="H22" s="45">
        <f>H6+H9+H12+H15+H18</f>
        <v>0</v>
      </c>
      <c r="I22" s="236"/>
      <c r="J22" s="232"/>
    </row>
    <row r="23" spans="1:11" ht="13.5" thickBot="1">
      <c r="A23" s="439"/>
      <c r="B23" s="50"/>
      <c r="C23" s="51">
        <f>C21+C22</f>
        <v>0</v>
      </c>
      <c r="D23" s="51">
        <f>D21+D22</f>
        <v>0</v>
      </c>
      <c r="E23" s="51">
        <f>E21+E22</f>
        <v>0</v>
      </c>
      <c r="F23" s="52">
        <f>F21+F22</f>
        <v>0</v>
      </c>
      <c r="G23" s="53">
        <f>G21+G22</f>
        <v>0</v>
      </c>
      <c r="H23" s="222">
        <f>H7+H10+H13+H16+H19</f>
        <v>0</v>
      </c>
      <c r="I23" s="217">
        <f>H23/5</f>
        <v>0</v>
      </c>
      <c r="J23" s="235">
        <f>J7+J10+J13+J16+J19</f>
        <v>0</v>
      </c>
    </row>
    <row r="24" spans="1:11" ht="13.5" thickBot="1">
      <c r="A24" s="43"/>
      <c r="B24" s="43"/>
      <c r="C24" s="45"/>
      <c r="D24" s="45"/>
      <c r="E24" s="45"/>
      <c r="F24" s="45"/>
      <c r="G24" s="45"/>
      <c r="H24" s="45"/>
      <c r="I24" s="223" t="s">
        <v>115</v>
      </c>
      <c r="J24" s="345">
        <f>J7+J10+J13+J16+J19</f>
        <v>0</v>
      </c>
    </row>
    <row r="25" spans="1:11">
      <c r="A25" s="350" t="s">
        <v>133</v>
      </c>
      <c r="B25" s="351"/>
      <c r="C25" s="352"/>
      <c r="D25" s="352"/>
      <c r="E25" s="352"/>
      <c r="F25" s="352"/>
      <c r="G25" s="353"/>
      <c r="H25" s="45"/>
      <c r="I25" s="45"/>
    </row>
    <row r="26" spans="1:11">
      <c r="A26" s="354" t="str">
        <f>A5</f>
        <v>Name</v>
      </c>
      <c r="B26" s="355"/>
      <c r="C26" s="356">
        <f>IF(C7&gt;25000,25000,C7)</f>
        <v>0</v>
      </c>
      <c r="D26" s="356">
        <f>IF(D7&gt;=25000-C26,(25000-C26),D7)</f>
        <v>0</v>
      </c>
      <c r="E26" s="356">
        <f>IF(E7&gt;=25000-D26-C26,(25000-D26-C26),E7)</f>
        <v>0</v>
      </c>
      <c r="F26" s="356">
        <f>IF(F7&gt;=25000-E26-D26-C26,(25000-E26-D26-C26),F7)</f>
        <v>0</v>
      </c>
      <c r="G26" s="357">
        <f>IF(G7&gt;=25000-F26-E26-D26-C26,(25000-F26-E26-D26-C26),G7)</f>
        <v>0</v>
      </c>
      <c r="H26" s="45"/>
      <c r="I26" s="45"/>
    </row>
    <row r="27" spans="1:11">
      <c r="A27" s="354" t="str">
        <f>A8</f>
        <v>Name</v>
      </c>
      <c r="B27" s="358"/>
      <c r="C27" s="356">
        <f>IF(C10&gt;25000,25000,C10)</f>
        <v>0</v>
      </c>
      <c r="D27" s="356">
        <f>IF(D10&gt;=25000-C27,(25000-C27),D10)</f>
        <v>0</v>
      </c>
      <c r="E27" s="356">
        <f>IF(E10&gt;=25000-D27-C27,(25000-D27-C27),E10)</f>
        <v>0</v>
      </c>
      <c r="F27" s="356">
        <f>IF(F10&gt;=25000-E27-D27-C27,(25000-E27-D27-C27),F10)</f>
        <v>0</v>
      </c>
      <c r="G27" s="357">
        <f>IF(G10&gt;=25000-F27-E27-D27-C27,(25000-F27-E27-D27-C27),G10)</f>
        <v>0</v>
      </c>
      <c r="H27" s="45"/>
    </row>
    <row r="28" spans="1:11">
      <c r="A28" s="354" t="str">
        <f>A11</f>
        <v>Name #3</v>
      </c>
      <c r="B28" s="358"/>
      <c r="C28" s="356">
        <f>IF(C13&gt;25000,25000,C13)</f>
        <v>0</v>
      </c>
      <c r="D28" s="356">
        <f>IF(D13&gt;=25000-C28,(25000-C28),D13)</f>
        <v>0</v>
      </c>
      <c r="E28" s="356">
        <f>IF(E13&gt;=25000-D28-C28,(25000-D28-C28),E13)</f>
        <v>0</v>
      </c>
      <c r="F28" s="356">
        <f>IF(F13&gt;=25000-E28-D28-C28,(25000-E28-D28-C28),F13)</f>
        <v>0</v>
      </c>
      <c r="G28" s="357">
        <f>IF(G13&gt;=25000-F28-E28-D28-C28,(25000-F28-E28-D28-C28),G13)</f>
        <v>0</v>
      </c>
      <c r="H28" s="45"/>
    </row>
    <row r="29" spans="1:11">
      <c r="A29" s="354" t="str">
        <f>A14</f>
        <v>Name #4</v>
      </c>
      <c r="B29" s="358"/>
      <c r="C29" s="356">
        <f>IF(C16&gt;25000,25000,C16)</f>
        <v>0</v>
      </c>
      <c r="D29" s="356">
        <f>IF(D16&gt;=25000-C29,(25000-C29),D16)</f>
        <v>0</v>
      </c>
      <c r="E29" s="356">
        <f>IF(E16&gt;=25000-D29-C29,(25000-D29-C29),E16)</f>
        <v>0</v>
      </c>
      <c r="F29" s="356">
        <f>IF(F16&gt;=25000-E29-D29-C29,(25000-E29-D29-C29),F16)</f>
        <v>0</v>
      </c>
      <c r="G29" s="357">
        <f>IF(G16&gt;=25000-F29-E29-D29-C29,(25000-F29-E29-D29-C29),G16)</f>
        <v>0</v>
      </c>
      <c r="H29" s="45"/>
    </row>
    <row r="30" spans="1:11">
      <c r="A30" s="354" t="str">
        <f>A17</f>
        <v>Name #5</v>
      </c>
      <c r="B30" s="358"/>
      <c r="C30" s="356">
        <f>IF(C19&gt;25000,25000,C19)</f>
        <v>0</v>
      </c>
      <c r="D30" s="356">
        <f>IF(D19&gt;=25000-C30,(25000-C30),D19)</f>
        <v>0</v>
      </c>
      <c r="E30" s="356">
        <f>IF(E19&gt;=25000-D30-C30,(25000-D30-C30),E19)</f>
        <v>0</v>
      </c>
      <c r="F30" s="356">
        <f>IF(F19&gt;=25000-E30-D30-C30,(25000-E30-D30-C30),F19)</f>
        <v>0</v>
      </c>
      <c r="G30" s="357">
        <f>IF(G19&gt;=25000-F30-E30-D30-C30,(25000-F30-E30-D30-C30),G19)</f>
        <v>0</v>
      </c>
    </row>
    <row r="31" spans="1:11">
      <c r="A31" s="359"/>
      <c r="B31" s="360" t="s">
        <v>55</v>
      </c>
      <c r="C31" s="361">
        <f>SUM(C26:C30)</f>
        <v>0</v>
      </c>
      <c r="D31" s="361">
        <f>SUM(D26:D30)</f>
        <v>0</v>
      </c>
      <c r="E31" s="361">
        <f>SUM(E26:E30)</f>
        <v>0</v>
      </c>
      <c r="F31" s="361">
        <f>SUM(F26:F30)</f>
        <v>0</v>
      </c>
      <c r="G31" s="362">
        <f>SUM(G26:G30)</f>
        <v>0</v>
      </c>
    </row>
    <row r="91" spans="10:10">
      <c r="J91" t="s">
        <v>5</v>
      </c>
    </row>
  </sheetData>
  <sheetProtection sheet="1" objects="1" scenarios="1" selectLockedCells="1"/>
  <mergeCells count="8">
    <mergeCell ref="J3:J4"/>
    <mergeCell ref="I3:I4"/>
    <mergeCell ref="A21:A23"/>
    <mergeCell ref="A17:A18"/>
    <mergeCell ref="A5:A6"/>
    <mergeCell ref="A8:A9"/>
    <mergeCell ref="A11:A12"/>
    <mergeCell ref="A14:A15"/>
  </mergeCells>
  <phoneticPr fontId="2" type="noConversion"/>
  <pageMargins left="0.75" right="0.75" top="1" bottom="1" header="0.5" footer="0.5"/>
  <pageSetup scale="87" orientation="landscape" r:id="rId1"/>
  <headerFooter alignWithMargins="0">
    <oddHeader>&amp;LVersion 1.2 
3/3/2012&amp;CNIH Modular Budget Template</oddHeader>
  </headerFooter>
  <ignoredErrors>
    <ignoredError sqref="I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3"/>
  <sheetViews>
    <sheetView tabSelected="1" topLeftCell="A7" zoomScaleNormal="100" zoomScaleSheetLayoutView="90" workbookViewId="0">
      <selection activeCell="N76" sqref="N76"/>
    </sheetView>
  </sheetViews>
  <sheetFormatPr defaultColWidth="12.42578125" defaultRowHeight="12.75" customHeight="1"/>
  <cols>
    <col min="1" max="1" width="25" style="88" customWidth="1"/>
    <col min="2" max="2" width="8" style="88" bestFit="1" customWidth="1"/>
    <col min="3" max="3" width="9.5703125" style="88" customWidth="1"/>
    <col min="4" max="5" width="6.85546875" style="88" customWidth="1"/>
    <col min="6" max="7" width="9.7109375" style="88" customWidth="1"/>
    <col min="8" max="8" width="11.28515625" style="88" bestFit="1" customWidth="1"/>
    <col min="9" max="9" width="10.85546875" style="88" customWidth="1"/>
    <col min="10" max="14" width="10.7109375" style="88" customWidth="1"/>
    <col min="15" max="15" width="11.85546875" style="88" bestFit="1" customWidth="1"/>
    <col min="16" max="16" width="1.28515625" style="88" customWidth="1"/>
    <col min="17" max="17" width="10.7109375" style="88" customWidth="1"/>
    <col min="18" max="18" width="1.28515625" style="88" customWidth="1"/>
    <col min="19" max="19" width="13.7109375" style="88" customWidth="1"/>
    <col min="20" max="16384" width="12.42578125" style="88"/>
  </cols>
  <sheetData>
    <row r="1" spans="1:19" ht="17.25" customHeight="1">
      <c r="A1" s="118" t="s">
        <v>22</v>
      </c>
      <c r="B1" s="87"/>
      <c r="C1" s="87"/>
    </row>
    <row r="2" spans="1:19" ht="17.25" customHeight="1" thickBot="1">
      <c r="A2" s="118"/>
      <c r="B2" s="87"/>
      <c r="C2" s="87"/>
    </row>
    <row r="3" spans="1:19" ht="39" customHeight="1" thickBot="1">
      <c r="A3" s="442" t="s">
        <v>131</v>
      </c>
      <c r="B3" s="443"/>
      <c r="C3" s="443"/>
      <c r="D3" s="248"/>
      <c r="E3" s="446" t="s">
        <v>16</v>
      </c>
      <c r="F3" s="447"/>
      <c r="G3" s="331"/>
      <c r="H3" s="332">
        <v>0.03</v>
      </c>
      <c r="I3" s="248"/>
      <c r="J3" s="248"/>
      <c r="K3" s="452"/>
      <c r="L3" s="452"/>
      <c r="M3" s="333"/>
      <c r="N3" s="248"/>
      <c r="O3" s="263"/>
    </row>
    <row r="4" spans="1:19" s="89" customFormat="1" ht="25.5" customHeight="1">
      <c r="A4" s="322" t="s">
        <v>17</v>
      </c>
      <c r="B4" s="323" t="s">
        <v>18</v>
      </c>
      <c r="C4" s="323" t="s">
        <v>96</v>
      </c>
      <c r="D4" s="323" t="s">
        <v>95</v>
      </c>
      <c r="E4" s="323" t="s">
        <v>97</v>
      </c>
      <c r="F4" s="324" t="s">
        <v>94</v>
      </c>
      <c r="G4" s="324" t="s">
        <v>109</v>
      </c>
      <c r="H4" s="324" t="s">
        <v>32</v>
      </c>
      <c r="I4" s="324" t="s">
        <v>19</v>
      </c>
      <c r="J4" s="324" t="s">
        <v>0</v>
      </c>
      <c r="K4" s="324" t="s">
        <v>1</v>
      </c>
      <c r="L4" s="324" t="s">
        <v>2</v>
      </c>
      <c r="M4" s="324" t="s">
        <v>3</v>
      </c>
      <c r="N4" s="324" t="s">
        <v>4</v>
      </c>
      <c r="O4" s="325" t="s">
        <v>55</v>
      </c>
      <c r="Q4" s="247" t="s">
        <v>21</v>
      </c>
      <c r="S4" s="114"/>
    </row>
    <row r="5" spans="1:19" ht="12.75" customHeight="1">
      <c r="A5" s="380"/>
      <c r="B5" s="381" t="s">
        <v>44</v>
      </c>
      <c r="C5" s="382">
        <v>12</v>
      </c>
      <c r="D5" s="383">
        <v>0</v>
      </c>
      <c r="E5" s="327">
        <f>C5*D5</f>
        <v>0</v>
      </c>
      <c r="F5" s="388">
        <v>0</v>
      </c>
      <c r="G5" s="328">
        <f>15425*C5</f>
        <v>185100</v>
      </c>
      <c r="H5" s="329">
        <f>IF(F5&gt;G5, G5*D5, F5*D5)</f>
        <v>0</v>
      </c>
      <c r="I5" s="329">
        <f t="shared" ref="I5:I15" si="0">H5*Q5</f>
        <v>0</v>
      </c>
      <c r="J5" s="329">
        <f>SUM(H5:I5)</f>
        <v>0</v>
      </c>
      <c r="K5" s="329">
        <f>J5*(1+$H$3)</f>
        <v>0</v>
      </c>
      <c r="L5" s="329">
        <f>K5*(1+$H$3)</f>
        <v>0</v>
      </c>
      <c r="M5" s="329">
        <f>L5*(1+$H$3)</f>
        <v>0</v>
      </c>
      <c r="N5" s="329">
        <f>M5*(1+$H$3)</f>
        <v>0</v>
      </c>
      <c r="O5" s="305">
        <f>SUM(J5:N5)</f>
        <v>0</v>
      </c>
      <c r="Q5" s="389">
        <v>0.2</v>
      </c>
      <c r="R5" s="114"/>
      <c r="S5" s="205"/>
    </row>
    <row r="6" spans="1:19" ht="12.75" customHeight="1">
      <c r="A6" s="380"/>
      <c r="B6" s="381"/>
      <c r="C6" s="382">
        <v>12</v>
      </c>
      <c r="D6" s="383">
        <v>0</v>
      </c>
      <c r="E6" s="327">
        <f t="shared" ref="E6:E15" si="1">C6*D6</f>
        <v>0</v>
      </c>
      <c r="F6" s="388">
        <v>0</v>
      </c>
      <c r="G6" s="328">
        <f t="shared" ref="G6:G15" si="2">15425*C6</f>
        <v>185100</v>
      </c>
      <c r="H6" s="329">
        <f t="shared" ref="H6:H15" si="3">IF(F6&gt;G6, G6*D6, F6*D6)</f>
        <v>0</v>
      </c>
      <c r="I6" s="329">
        <f t="shared" si="0"/>
        <v>0</v>
      </c>
      <c r="J6" s="329">
        <f t="shared" ref="J6:J15" si="4">SUM(H6:I6)</f>
        <v>0</v>
      </c>
      <c r="K6" s="329">
        <f>J6*(1+$H$3)</f>
        <v>0</v>
      </c>
      <c r="L6" s="329">
        <f t="shared" ref="L6:N14" si="5">K6*(1+$H$3)</f>
        <v>0</v>
      </c>
      <c r="M6" s="329">
        <f t="shared" si="5"/>
        <v>0</v>
      </c>
      <c r="N6" s="329">
        <f t="shared" si="5"/>
        <v>0</v>
      </c>
      <c r="O6" s="305">
        <f>SUM(J6:N6)</f>
        <v>0</v>
      </c>
      <c r="Q6" s="389">
        <v>0.21199999999999999</v>
      </c>
      <c r="R6" s="124"/>
      <c r="S6" s="95"/>
    </row>
    <row r="7" spans="1:19" ht="12.75" customHeight="1">
      <c r="A7" s="380"/>
      <c r="B7" s="381"/>
      <c r="C7" s="382">
        <v>12</v>
      </c>
      <c r="D7" s="383">
        <v>0</v>
      </c>
      <c r="E7" s="327">
        <f t="shared" si="1"/>
        <v>0</v>
      </c>
      <c r="F7" s="388">
        <v>0</v>
      </c>
      <c r="G7" s="328">
        <f t="shared" si="2"/>
        <v>185100</v>
      </c>
      <c r="H7" s="329">
        <f t="shared" si="3"/>
        <v>0</v>
      </c>
      <c r="I7" s="329">
        <f t="shared" si="0"/>
        <v>0</v>
      </c>
      <c r="J7" s="329">
        <f t="shared" si="4"/>
        <v>0</v>
      </c>
      <c r="K7" s="329">
        <f t="shared" ref="K7:K14" si="6">J7*(1+$H$3)</f>
        <v>0</v>
      </c>
      <c r="L7" s="329">
        <f t="shared" si="5"/>
        <v>0</v>
      </c>
      <c r="M7" s="329">
        <f t="shared" si="5"/>
        <v>0</v>
      </c>
      <c r="N7" s="329">
        <f t="shared" si="5"/>
        <v>0</v>
      </c>
      <c r="O7" s="305">
        <f t="shared" ref="O7:O14" si="7">SUM(J7:N7)</f>
        <v>0</v>
      </c>
      <c r="Q7" s="389">
        <v>0.24199999999999999</v>
      </c>
    </row>
    <row r="8" spans="1:19" ht="12.75" customHeight="1">
      <c r="A8" s="380"/>
      <c r="B8" s="384"/>
      <c r="C8" s="385">
        <v>12</v>
      </c>
      <c r="D8" s="383">
        <v>0</v>
      </c>
      <c r="E8" s="327">
        <f t="shared" si="1"/>
        <v>0</v>
      </c>
      <c r="F8" s="388">
        <v>0</v>
      </c>
      <c r="G8" s="328">
        <f t="shared" si="2"/>
        <v>185100</v>
      </c>
      <c r="H8" s="329">
        <f t="shared" si="3"/>
        <v>0</v>
      </c>
      <c r="I8" s="329">
        <f t="shared" si="0"/>
        <v>0</v>
      </c>
      <c r="J8" s="329">
        <f t="shared" si="4"/>
        <v>0</v>
      </c>
      <c r="K8" s="329">
        <f t="shared" si="6"/>
        <v>0</v>
      </c>
      <c r="L8" s="329">
        <f t="shared" si="5"/>
        <v>0</v>
      </c>
      <c r="M8" s="329">
        <f t="shared" si="5"/>
        <v>0</v>
      </c>
      <c r="N8" s="329">
        <f t="shared" si="5"/>
        <v>0</v>
      </c>
      <c r="O8" s="305">
        <f>SUM(J8:N8)</f>
        <v>0</v>
      </c>
      <c r="Q8" s="390">
        <v>0.26100000000000001</v>
      </c>
    </row>
    <row r="9" spans="1:19" ht="12.75" customHeight="1">
      <c r="A9" s="380"/>
      <c r="B9" s="384"/>
      <c r="C9" s="385">
        <v>12</v>
      </c>
      <c r="D9" s="383">
        <v>0</v>
      </c>
      <c r="E9" s="327">
        <f t="shared" si="1"/>
        <v>0</v>
      </c>
      <c r="F9" s="388">
        <v>0</v>
      </c>
      <c r="G9" s="328">
        <f t="shared" si="2"/>
        <v>185100</v>
      </c>
      <c r="H9" s="329">
        <f t="shared" si="3"/>
        <v>0</v>
      </c>
      <c r="I9" s="329">
        <f t="shared" si="0"/>
        <v>0</v>
      </c>
      <c r="J9" s="329">
        <f t="shared" si="4"/>
        <v>0</v>
      </c>
      <c r="K9" s="329">
        <f t="shared" si="6"/>
        <v>0</v>
      </c>
      <c r="L9" s="329">
        <f t="shared" si="5"/>
        <v>0</v>
      </c>
      <c r="M9" s="329">
        <f t="shared" si="5"/>
        <v>0</v>
      </c>
      <c r="N9" s="329">
        <f t="shared" si="5"/>
        <v>0</v>
      </c>
      <c r="O9" s="305">
        <f>SUM(J9:N9)</f>
        <v>0</v>
      </c>
      <c r="Q9" s="389">
        <v>0.34300000000000003</v>
      </c>
    </row>
    <row r="10" spans="1:19" ht="12.75" customHeight="1">
      <c r="A10" s="380"/>
      <c r="B10" s="381"/>
      <c r="C10" s="382">
        <v>12</v>
      </c>
      <c r="D10" s="386">
        <v>0</v>
      </c>
      <c r="E10" s="327">
        <f t="shared" si="1"/>
        <v>0</v>
      </c>
      <c r="F10" s="388">
        <v>0</v>
      </c>
      <c r="G10" s="328">
        <f t="shared" si="2"/>
        <v>185100</v>
      </c>
      <c r="H10" s="329">
        <f t="shared" si="3"/>
        <v>0</v>
      </c>
      <c r="I10" s="329">
        <f t="shared" si="0"/>
        <v>0</v>
      </c>
      <c r="J10" s="329">
        <f t="shared" si="4"/>
        <v>0</v>
      </c>
      <c r="K10" s="329">
        <f t="shared" si="6"/>
        <v>0</v>
      </c>
      <c r="L10" s="329">
        <f t="shared" si="5"/>
        <v>0</v>
      </c>
      <c r="M10" s="329">
        <f t="shared" si="5"/>
        <v>0</v>
      </c>
      <c r="N10" s="329">
        <f t="shared" si="5"/>
        <v>0</v>
      </c>
      <c r="O10" s="305">
        <f t="shared" si="7"/>
        <v>0</v>
      </c>
      <c r="Q10" s="389">
        <v>0.24199999999999999</v>
      </c>
    </row>
    <row r="11" spans="1:19" ht="12.75" customHeight="1">
      <c r="A11" s="380"/>
      <c r="B11" s="381"/>
      <c r="C11" s="382">
        <v>12</v>
      </c>
      <c r="D11" s="383">
        <v>0</v>
      </c>
      <c r="E11" s="327">
        <f t="shared" si="1"/>
        <v>0</v>
      </c>
      <c r="F11" s="388">
        <v>0</v>
      </c>
      <c r="G11" s="328">
        <f t="shared" si="2"/>
        <v>185100</v>
      </c>
      <c r="H11" s="329">
        <f t="shared" si="3"/>
        <v>0</v>
      </c>
      <c r="I11" s="329">
        <f t="shared" si="0"/>
        <v>0</v>
      </c>
      <c r="J11" s="329">
        <f>SUM(H11:I11)</f>
        <v>0</v>
      </c>
      <c r="K11" s="329">
        <f t="shared" si="6"/>
        <v>0</v>
      </c>
      <c r="L11" s="329">
        <f t="shared" si="5"/>
        <v>0</v>
      </c>
      <c r="M11" s="329">
        <f t="shared" si="5"/>
        <v>0</v>
      </c>
      <c r="N11" s="329">
        <f t="shared" si="5"/>
        <v>0</v>
      </c>
      <c r="O11" s="305">
        <f t="shared" si="7"/>
        <v>0</v>
      </c>
      <c r="Q11" s="389">
        <v>0.24199999999999999</v>
      </c>
    </row>
    <row r="12" spans="1:19" ht="12.75" customHeight="1">
      <c r="A12" s="380"/>
      <c r="B12" s="381"/>
      <c r="C12" s="382">
        <v>12</v>
      </c>
      <c r="D12" s="383">
        <v>0</v>
      </c>
      <c r="E12" s="327">
        <f t="shared" si="1"/>
        <v>0</v>
      </c>
      <c r="F12" s="388">
        <v>0</v>
      </c>
      <c r="G12" s="328">
        <f t="shared" si="2"/>
        <v>185100</v>
      </c>
      <c r="H12" s="329">
        <f t="shared" si="3"/>
        <v>0</v>
      </c>
      <c r="I12" s="329">
        <f t="shared" si="0"/>
        <v>0</v>
      </c>
      <c r="J12" s="329">
        <f t="shared" si="4"/>
        <v>0</v>
      </c>
      <c r="K12" s="329">
        <f t="shared" si="6"/>
        <v>0</v>
      </c>
      <c r="L12" s="329">
        <f t="shared" si="5"/>
        <v>0</v>
      </c>
      <c r="M12" s="329">
        <f t="shared" si="5"/>
        <v>0</v>
      </c>
      <c r="N12" s="329">
        <f t="shared" si="5"/>
        <v>0</v>
      </c>
      <c r="O12" s="305">
        <f t="shared" si="7"/>
        <v>0</v>
      </c>
      <c r="Q12" s="389">
        <v>0.34300000000000003</v>
      </c>
    </row>
    <row r="13" spans="1:19" ht="12.75" customHeight="1">
      <c r="A13" s="387"/>
      <c r="B13" s="381"/>
      <c r="C13" s="382">
        <v>12</v>
      </c>
      <c r="D13" s="383">
        <v>0</v>
      </c>
      <c r="E13" s="327">
        <f t="shared" si="1"/>
        <v>0</v>
      </c>
      <c r="F13" s="388">
        <v>0</v>
      </c>
      <c r="G13" s="328">
        <f t="shared" si="2"/>
        <v>185100</v>
      </c>
      <c r="H13" s="329">
        <f t="shared" si="3"/>
        <v>0</v>
      </c>
      <c r="I13" s="329">
        <f t="shared" si="0"/>
        <v>0</v>
      </c>
      <c r="J13" s="329">
        <f t="shared" si="4"/>
        <v>0</v>
      </c>
      <c r="K13" s="329">
        <f t="shared" si="6"/>
        <v>0</v>
      </c>
      <c r="L13" s="329">
        <f t="shared" si="5"/>
        <v>0</v>
      </c>
      <c r="M13" s="329">
        <f t="shared" si="5"/>
        <v>0</v>
      </c>
      <c r="N13" s="329">
        <f t="shared" si="5"/>
        <v>0</v>
      </c>
      <c r="O13" s="305">
        <f t="shared" si="7"/>
        <v>0</v>
      </c>
      <c r="Q13" s="389">
        <f>$M$3</f>
        <v>0</v>
      </c>
    </row>
    <row r="14" spans="1:19" ht="12.75" customHeight="1">
      <c r="A14" s="387"/>
      <c r="B14" s="384"/>
      <c r="C14" s="385">
        <v>12</v>
      </c>
      <c r="D14" s="383">
        <v>0</v>
      </c>
      <c r="E14" s="327">
        <f t="shared" si="1"/>
        <v>0</v>
      </c>
      <c r="F14" s="388">
        <v>0</v>
      </c>
      <c r="G14" s="328">
        <f t="shared" si="2"/>
        <v>185100</v>
      </c>
      <c r="H14" s="329">
        <f t="shared" si="3"/>
        <v>0</v>
      </c>
      <c r="I14" s="329">
        <f t="shared" si="0"/>
        <v>0</v>
      </c>
      <c r="J14" s="329">
        <f t="shared" si="4"/>
        <v>0</v>
      </c>
      <c r="K14" s="329">
        <f t="shared" si="6"/>
        <v>0</v>
      </c>
      <c r="L14" s="329">
        <f t="shared" si="5"/>
        <v>0</v>
      </c>
      <c r="M14" s="329">
        <f t="shared" si="5"/>
        <v>0</v>
      </c>
      <c r="N14" s="329">
        <f t="shared" si="5"/>
        <v>0</v>
      </c>
      <c r="O14" s="305">
        <f t="shared" si="7"/>
        <v>0</v>
      </c>
      <c r="Q14" s="389">
        <f>$M$3</f>
        <v>0</v>
      </c>
    </row>
    <row r="15" spans="1:19" ht="12.75" customHeight="1" thickBot="1">
      <c r="A15" s="387"/>
      <c r="B15" s="384"/>
      <c r="C15" s="385">
        <v>12</v>
      </c>
      <c r="D15" s="383">
        <v>0</v>
      </c>
      <c r="E15" s="327">
        <f t="shared" si="1"/>
        <v>0</v>
      </c>
      <c r="F15" s="388">
        <v>0</v>
      </c>
      <c r="G15" s="328">
        <f t="shared" si="2"/>
        <v>185100</v>
      </c>
      <c r="H15" s="329">
        <f t="shared" si="3"/>
        <v>0</v>
      </c>
      <c r="I15" s="329">
        <f t="shared" si="0"/>
        <v>0</v>
      </c>
      <c r="J15" s="329">
        <f t="shared" si="4"/>
        <v>0</v>
      </c>
      <c r="K15" s="329">
        <f>J15*(1+$H$3)</f>
        <v>0</v>
      </c>
      <c r="L15" s="329">
        <f>K15*(1+$H$3)</f>
        <v>0</v>
      </c>
      <c r="M15" s="329">
        <f>L15*(1+$H$3)</f>
        <v>0</v>
      </c>
      <c r="N15" s="329">
        <f>M15*(1+$H$3)</f>
        <v>0</v>
      </c>
      <c r="O15" s="305">
        <f>SUM(J15:N15)</f>
        <v>0</v>
      </c>
      <c r="Q15" s="391">
        <f>$M$3</f>
        <v>0</v>
      </c>
    </row>
    <row r="16" spans="1:19" ht="12.75" customHeight="1">
      <c r="A16" s="334"/>
      <c r="B16" s="326"/>
      <c r="C16" s="326"/>
      <c r="D16" s="330"/>
      <c r="E16" s="330"/>
      <c r="F16" s="245"/>
      <c r="G16" s="245"/>
      <c r="H16" s="246">
        <f>SUM(H5:H15)</f>
        <v>0</v>
      </c>
      <c r="I16" s="246">
        <f>SUM(I5:I15)</f>
        <v>0</v>
      </c>
      <c r="J16" s="246">
        <f t="shared" ref="J16:O16" si="8">SUM(J5:J15)</f>
        <v>0</v>
      </c>
      <c r="K16" s="246">
        <f t="shared" si="8"/>
        <v>0</v>
      </c>
      <c r="L16" s="246">
        <f t="shared" si="8"/>
        <v>0</v>
      </c>
      <c r="M16" s="246">
        <f t="shared" si="8"/>
        <v>0</v>
      </c>
      <c r="N16" s="246">
        <f t="shared" si="8"/>
        <v>0</v>
      </c>
      <c r="O16" s="335">
        <f t="shared" si="8"/>
        <v>0</v>
      </c>
      <c r="Q16" s="125"/>
    </row>
    <row r="17" spans="1:17" ht="12.75" customHeight="1" thickBot="1">
      <c r="A17" s="336"/>
      <c r="B17" s="337"/>
      <c r="C17" s="337"/>
      <c r="D17" s="338"/>
      <c r="E17" s="338"/>
      <c r="F17" s="339"/>
      <c r="G17" s="339"/>
      <c r="H17" s="340"/>
      <c r="I17" s="340" t="s">
        <v>110</v>
      </c>
      <c r="J17" s="340">
        <f>H16+I16</f>
        <v>0</v>
      </c>
      <c r="K17" s="340">
        <f>J17*1.03</f>
        <v>0</v>
      </c>
      <c r="L17" s="340">
        <f>K17*1.03</f>
        <v>0</v>
      </c>
      <c r="M17" s="340">
        <f>L17*1.03</f>
        <v>0</v>
      </c>
      <c r="N17" s="340">
        <f>M17*1.03</f>
        <v>0</v>
      </c>
      <c r="O17" s="307">
        <f>SUM(J17:N17)</f>
        <v>0</v>
      </c>
      <c r="Q17" s="125"/>
    </row>
    <row r="18" spans="1:17" ht="12.75" customHeight="1" thickBot="1">
      <c r="D18" s="90"/>
      <c r="E18" s="90"/>
      <c r="F18" s="115"/>
      <c r="G18" s="115"/>
      <c r="H18" s="117"/>
      <c r="I18" s="122"/>
      <c r="J18" s="122"/>
      <c r="K18" s="122"/>
      <c r="L18" s="122"/>
      <c r="M18" s="122"/>
      <c r="N18" s="122"/>
      <c r="O18" s="122"/>
      <c r="Q18" s="125"/>
    </row>
    <row r="19" spans="1:17" ht="22.5" customHeight="1" thickBot="1">
      <c r="A19" s="258" t="s">
        <v>111</v>
      </c>
      <c r="B19" s="248"/>
      <c r="C19" s="248"/>
      <c r="D19" s="259"/>
      <c r="E19" s="448" t="s">
        <v>16</v>
      </c>
      <c r="F19" s="449"/>
      <c r="G19" s="260"/>
      <c r="H19" s="402">
        <f>H3</f>
        <v>0.03</v>
      </c>
      <c r="I19" s="248"/>
      <c r="J19" s="261"/>
      <c r="K19" s="262"/>
      <c r="L19" s="262"/>
      <c r="M19" s="262"/>
      <c r="N19" s="262"/>
      <c r="O19" s="263"/>
    </row>
    <row r="20" spans="1:17" ht="12.75" customHeight="1" thickTop="1">
      <c r="A20" s="392" t="s">
        <v>6</v>
      </c>
      <c r="B20" s="393"/>
      <c r="C20" s="393"/>
      <c r="D20" s="394"/>
      <c r="E20" s="394"/>
      <c r="F20" s="395"/>
      <c r="G20" s="395"/>
      <c r="H20" s="395"/>
      <c r="I20" s="395"/>
      <c r="J20" s="417">
        <v>0</v>
      </c>
      <c r="K20" s="418">
        <f>J20*(1+$H$19)</f>
        <v>0</v>
      </c>
      <c r="L20" s="418">
        <f t="shared" ref="L20:N29" si="9">K20*(1+$H$19)</f>
        <v>0</v>
      </c>
      <c r="M20" s="418">
        <f t="shared" si="9"/>
        <v>0</v>
      </c>
      <c r="N20" s="418">
        <f t="shared" si="9"/>
        <v>0</v>
      </c>
      <c r="O20" s="419">
        <f>SUM(J20:N20)</f>
        <v>0</v>
      </c>
    </row>
    <row r="21" spans="1:17" ht="12.75" customHeight="1">
      <c r="A21" s="392" t="s">
        <v>65</v>
      </c>
      <c r="B21" s="393"/>
      <c r="C21" s="393"/>
      <c r="D21" s="396"/>
      <c r="E21" s="396"/>
      <c r="F21" s="393"/>
      <c r="G21" s="393"/>
      <c r="H21" s="393"/>
      <c r="I21" s="393"/>
      <c r="J21" s="399">
        <v>0</v>
      </c>
      <c r="K21" s="400">
        <f t="shared" ref="K21:K29" si="10">J21*(1+$H$19)</f>
        <v>0</v>
      </c>
      <c r="L21" s="400">
        <f t="shared" si="9"/>
        <v>0</v>
      </c>
      <c r="M21" s="400">
        <f t="shared" si="9"/>
        <v>0</v>
      </c>
      <c r="N21" s="400">
        <f t="shared" si="9"/>
        <v>0</v>
      </c>
      <c r="O21" s="401">
        <f t="shared" ref="O21:O29" si="11">SUM(J21:N21)</f>
        <v>0</v>
      </c>
    </row>
    <row r="22" spans="1:17" ht="12.75" customHeight="1">
      <c r="A22" s="392" t="s">
        <v>45</v>
      </c>
      <c r="B22" s="393"/>
      <c r="C22" s="393"/>
      <c r="D22" s="397"/>
      <c r="E22" s="397"/>
      <c r="F22" s="395"/>
      <c r="G22" s="395"/>
      <c r="H22" s="395"/>
      <c r="I22" s="395"/>
      <c r="J22" s="399">
        <v>0</v>
      </c>
      <c r="K22" s="400">
        <f t="shared" si="10"/>
        <v>0</v>
      </c>
      <c r="L22" s="400">
        <f t="shared" si="9"/>
        <v>0</v>
      </c>
      <c r="M22" s="400">
        <f t="shared" si="9"/>
        <v>0</v>
      </c>
      <c r="N22" s="400">
        <f t="shared" si="9"/>
        <v>0</v>
      </c>
      <c r="O22" s="401">
        <f t="shared" si="11"/>
        <v>0</v>
      </c>
    </row>
    <row r="23" spans="1:17" ht="12.75" customHeight="1">
      <c r="A23" s="392" t="s">
        <v>56</v>
      </c>
      <c r="B23" s="393"/>
      <c r="C23" s="393"/>
      <c r="D23" s="397"/>
      <c r="E23" s="397"/>
      <c r="F23" s="395"/>
      <c r="G23" s="395"/>
      <c r="H23" s="395"/>
      <c r="I23" s="395"/>
      <c r="J23" s="399">
        <v>0</v>
      </c>
      <c r="K23" s="400">
        <f t="shared" si="10"/>
        <v>0</v>
      </c>
      <c r="L23" s="400">
        <f t="shared" si="9"/>
        <v>0</v>
      </c>
      <c r="M23" s="400">
        <f t="shared" si="9"/>
        <v>0</v>
      </c>
      <c r="N23" s="400">
        <f t="shared" si="9"/>
        <v>0</v>
      </c>
      <c r="O23" s="401">
        <f t="shared" si="11"/>
        <v>0</v>
      </c>
    </row>
    <row r="24" spans="1:17" ht="12.75" customHeight="1">
      <c r="A24" s="392" t="s">
        <v>57</v>
      </c>
      <c r="B24" s="393"/>
      <c r="C24" s="393"/>
      <c r="D24" s="394"/>
      <c r="E24" s="394"/>
      <c r="F24" s="395"/>
      <c r="G24" s="395"/>
      <c r="H24" s="395"/>
      <c r="I24" s="395"/>
      <c r="J24" s="399">
        <v>0</v>
      </c>
      <c r="K24" s="400">
        <f t="shared" si="10"/>
        <v>0</v>
      </c>
      <c r="L24" s="400">
        <f t="shared" si="9"/>
        <v>0</v>
      </c>
      <c r="M24" s="400">
        <f t="shared" si="9"/>
        <v>0</v>
      </c>
      <c r="N24" s="400">
        <f t="shared" si="9"/>
        <v>0</v>
      </c>
      <c r="O24" s="401">
        <f t="shared" si="11"/>
        <v>0</v>
      </c>
    </row>
    <row r="25" spans="1:17" ht="12.75" customHeight="1">
      <c r="A25" s="392" t="s">
        <v>58</v>
      </c>
      <c r="B25" s="393"/>
      <c r="C25" s="393"/>
      <c r="D25" s="394"/>
      <c r="E25" s="394"/>
      <c r="F25" s="395"/>
      <c r="G25" s="395"/>
      <c r="H25" s="395"/>
      <c r="I25" s="395"/>
      <c r="J25" s="399">
        <v>0</v>
      </c>
      <c r="K25" s="400">
        <f t="shared" si="10"/>
        <v>0</v>
      </c>
      <c r="L25" s="400">
        <f t="shared" si="9"/>
        <v>0</v>
      </c>
      <c r="M25" s="400">
        <f t="shared" si="9"/>
        <v>0</v>
      </c>
      <c r="N25" s="400">
        <f t="shared" si="9"/>
        <v>0</v>
      </c>
      <c r="O25" s="401">
        <f t="shared" si="11"/>
        <v>0</v>
      </c>
    </row>
    <row r="26" spans="1:17" ht="12.75" customHeight="1">
      <c r="A26" s="398" t="s">
        <v>23</v>
      </c>
      <c r="B26" s="393"/>
      <c r="C26" s="393"/>
      <c r="D26" s="394"/>
      <c r="E26" s="394"/>
      <c r="F26" s="395"/>
      <c r="G26" s="395"/>
      <c r="H26" s="395"/>
      <c r="I26" s="395"/>
      <c r="J26" s="399">
        <v>0</v>
      </c>
      <c r="K26" s="400">
        <f t="shared" si="10"/>
        <v>0</v>
      </c>
      <c r="L26" s="400">
        <f t="shared" si="9"/>
        <v>0</v>
      </c>
      <c r="M26" s="400">
        <f t="shared" si="9"/>
        <v>0</v>
      </c>
      <c r="N26" s="400">
        <f t="shared" si="9"/>
        <v>0</v>
      </c>
      <c r="O26" s="401">
        <f>SUM(J26:N26)</f>
        <v>0</v>
      </c>
    </row>
    <row r="27" spans="1:17" ht="12.75" customHeight="1">
      <c r="A27" s="392" t="s">
        <v>7</v>
      </c>
      <c r="B27" s="393"/>
      <c r="C27" s="393"/>
      <c r="D27" s="394"/>
      <c r="E27" s="394"/>
      <c r="F27" s="395"/>
      <c r="G27" s="395"/>
      <c r="H27" s="395"/>
      <c r="I27" s="395"/>
      <c r="J27" s="399">
        <v>0</v>
      </c>
      <c r="K27" s="400">
        <f t="shared" si="10"/>
        <v>0</v>
      </c>
      <c r="L27" s="400">
        <f t="shared" si="9"/>
        <v>0</v>
      </c>
      <c r="M27" s="400">
        <f t="shared" si="9"/>
        <v>0</v>
      </c>
      <c r="N27" s="400">
        <f t="shared" si="9"/>
        <v>0</v>
      </c>
      <c r="O27" s="401">
        <f>SUM(J27:N27)</f>
        <v>0</v>
      </c>
    </row>
    <row r="28" spans="1:17" ht="12.75" customHeight="1">
      <c r="A28" s="392" t="s">
        <v>7</v>
      </c>
      <c r="B28" s="393"/>
      <c r="C28" s="393"/>
      <c r="D28" s="394"/>
      <c r="E28" s="394"/>
      <c r="F28" s="395"/>
      <c r="G28" s="395"/>
      <c r="H28" s="395"/>
      <c r="I28" s="395"/>
      <c r="J28" s="399">
        <v>0</v>
      </c>
      <c r="K28" s="400">
        <f t="shared" si="10"/>
        <v>0</v>
      </c>
      <c r="L28" s="400">
        <f t="shared" si="9"/>
        <v>0</v>
      </c>
      <c r="M28" s="400">
        <f t="shared" si="9"/>
        <v>0</v>
      </c>
      <c r="N28" s="400">
        <f t="shared" si="9"/>
        <v>0</v>
      </c>
      <c r="O28" s="401">
        <f>SUM(J28:N28)</f>
        <v>0</v>
      </c>
    </row>
    <row r="29" spans="1:17" ht="12.75" customHeight="1">
      <c r="A29" s="392" t="s">
        <v>7</v>
      </c>
      <c r="B29" s="393"/>
      <c r="C29" s="393"/>
      <c r="D29" s="394"/>
      <c r="E29" s="394"/>
      <c r="F29" s="395"/>
      <c r="G29" s="395"/>
      <c r="H29" s="395"/>
      <c r="I29" s="395"/>
      <c r="J29" s="399">
        <v>0</v>
      </c>
      <c r="K29" s="400">
        <f t="shared" si="10"/>
        <v>0</v>
      </c>
      <c r="L29" s="400">
        <f t="shared" si="9"/>
        <v>0</v>
      </c>
      <c r="M29" s="400">
        <f t="shared" si="9"/>
        <v>0</v>
      </c>
      <c r="N29" s="400">
        <f t="shared" si="9"/>
        <v>0</v>
      </c>
      <c r="O29" s="401">
        <f t="shared" si="11"/>
        <v>0</v>
      </c>
    </row>
    <row r="30" spans="1:17" ht="12.75" customHeight="1" thickBot="1">
      <c r="A30" s="253" t="s">
        <v>28</v>
      </c>
      <c r="B30" s="95"/>
      <c r="C30" s="95"/>
      <c r="D30" s="264"/>
      <c r="E30" s="264"/>
      <c r="F30" s="98"/>
      <c r="G30" s="98"/>
      <c r="H30" s="98"/>
      <c r="I30" s="98"/>
      <c r="J30" s="126">
        <f>Subcons!C21</f>
        <v>0</v>
      </c>
      <c r="K30" s="126">
        <f>Subcons!D21</f>
        <v>0</v>
      </c>
      <c r="L30" s="126">
        <f>Subcons!E21</f>
        <v>0</v>
      </c>
      <c r="M30" s="126">
        <f>Subcons!F21</f>
        <v>0</v>
      </c>
      <c r="N30" s="126">
        <f>Subcons!G21</f>
        <v>0</v>
      </c>
      <c r="O30" s="254">
        <f>SUM(J30:N30)</f>
        <v>0</v>
      </c>
    </row>
    <row r="31" spans="1:17" ht="12.75" customHeight="1" thickTop="1" thickBot="1">
      <c r="A31" s="255"/>
      <c r="B31" s="256"/>
      <c r="C31" s="256"/>
      <c r="D31" s="265"/>
      <c r="E31" s="265"/>
      <c r="F31" s="266"/>
      <c r="G31" s="266"/>
      <c r="H31" s="266"/>
      <c r="I31" s="266"/>
      <c r="J31" s="267">
        <f t="shared" ref="J31:O31" si="12">SUM(J20:J30)</f>
        <v>0</v>
      </c>
      <c r="K31" s="267">
        <f t="shared" si="12"/>
        <v>0</v>
      </c>
      <c r="L31" s="267">
        <f t="shared" si="12"/>
        <v>0</v>
      </c>
      <c r="M31" s="267">
        <f t="shared" si="12"/>
        <v>0</v>
      </c>
      <c r="N31" s="267">
        <f t="shared" si="12"/>
        <v>0</v>
      </c>
      <c r="O31" s="268">
        <f t="shared" si="12"/>
        <v>0</v>
      </c>
    </row>
    <row r="32" spans="1:17" ht="12.75" customHeight="1" thickBot="1">
      <c r="A32" s="95"/>
      <c r="B32" s="95"/>
      <c r="C32" s="95"/>
      <c r="D32" s="264"/>
      <c r="E32" s="264"/>
      <c r="F32" s="98"/>
      <c r="G32" s="98"/>
      <c r="H32" s="98"/>
      <c r="I32" s="98"/>
      <c r="J32" s="241"/>
      <c r="K32" s="241"/>
      <c r="L32" s="241"/>
      <c r="M32" s="241"/>
      <c r="N32" s="241"/>
      <c r="O32" s="241"/>
    </row>
    <row r="33" spans="1:21" ht="14.25" customHeight="1" thickBot="1">
      <c r="A33" s="411" t="s">
        <v>126</v>
      </c>
      <c r="B33" s="248"/>
      <c r="C33" s="248"/>
      <c r="D33" s="300"/>
      <c r="E33" s="300"/>
      <c r="F33" s="301"/>
      <c r="G33" s="301"/>
      <c r="H33" s="301"/>
      <c r="I33" s="301"/>
      <c r="J33" s="302"/>
      <c r="K33" s="249"/>
      <c r="L33" s="249"/>
      <c r="M33" s="249"/>
      <c r="N33" s="249"/>
      <c r="O33" s="250"/>
      <c r="P33" s="95"/>
      <c r="Q33" s="95"/>
      <c r="R33" s="95"/>
    </row>
    <row r="34" spans="1:21" ht="27.75" customHeight="1" thickTop="1" thickBot="1">
      <c r="A34" s="412" t="s">
        <v>132</v>
      </c>
      <c r="B34" s="95"/>
      <c r="C34" s="95"/>
      <c r="D34" s="264"/>
      <c r="E34" s="450" t="s">
        <v>16</v>
      </c>
      <c r="F34" s="451"/>
      <c r="G34" s="346"/>
      <c r="H34" s="403">
        <v>0.03</v>
      </c>
      <c r="I34" s="98"/>
      <c r="J34" s="120"/>
      <c r="K34" s="116"/>
      <c r="L34" s="116"/>
      <c r="M34" s="116"/>
      <c r="N34" s="123" t="s">
        <v>26</v>
      </c>
      <c r="O34" s="252"/>
      <c r="P34" s="95"/>
      <c r="Q34" s="95"/>
      <c r="R34" s="95"/>
    </row>
    <row r="35" spans="1:21" ht="12.75" customHeight="1" thickTop="1">
      <c r="A35" s="413" t="s">
        <v>24</v>
      </c>
      <c r="B35" s="393"/>
      <c r="C35" s="393"/>
      <c r="D35" s="394"/>
      <c r="E35" s="394"/>
      <c r="F35" s="395"/>
      <c r="G35" s="395"/>
      <c r="H35" s="395"/>
      <c r="I35" s="395"/>
      <c r="J35" s="417">
        <v>0</v>
      </c>
      <c r="K35" s="420">
        <v>0</v>
      </c>
      <c r="L35" s="420">
        <v>0</v>
      </c>
      <c r="M35" s="420">
        <v>0</v>
      </c>
      <c r="N35" s="420">
        <v>0</v>
      </c>
      <c r="O35" s="419">
        <f>SUM(J35:N35)</f>
        <v>0</v>
      </c>
      <c r="Q35" s="410"/>
    </row>
    <row r="36" spans="1:21" ht="12.75" customHeight="1">
      <c r="A36" s="413" t="s">
        <v>23</v>
      </c>
      <c r="B36" s="393"/>
      <c r="C36" s="393"/>
      <c r="D36" s="394"/>
      <c r="E36" s="394"/>
      <c r="F36" s="395"/>
      <c r="G36" s="395"/>
      <c r="H36" s="395"/>
      <c r="I36" s="395"/>
      <c r="J36" s="399">
        <v>0</v>
      </c>
      <c r="K36" s="400">
        <f>J36*(1+$H$34)</f>
        <v>0</v>
      </c>
      <c r="L36" s="400">
        <f t="shared" ref="L36:N38" si="13">K36*(1+$H$34)</f>
        <v>0</v>
      </c>
      <c r="M36" s="400">
        <f t="shared" si="13"/>
        <v>0</v>
      </c>
      <c r="N36" s="400">
        <f t="shared" si="13"/>
        <v>0</v>
      </c>
      <c r="O36" s="401">
        <f>SUM(J36:N36)</f>
        <v>0</v>
      </c>
    </row>
    <row r="37" spans="1:21" ht="12.75" customHeight="1">
      <c r="A37" s="413" t="s">
        <v>89</v>
      </c>
      <c r="B37" s="393"/>
      <c r="C37" s="393"/>
      <c r="D37" s="394"/>
      <c r="E37" s="394"/>
      <c r="F37" s="395"/>
      <c r="G37" s="395"/>
      <c r="H37" s="395"/>
      <c r="I37" s="395"/>
      <c r="J37" s="399">
        <v>0</v>
      </c>
      <c r="K37" s="400">
        <f>J37*(1+$H$34)</f>
        <v>0</v>
      </c>
      <c r="L37" s="400">
        <f t="shared" si="13"/>
        <v>0</v>
      </c>
      <c r="M37" s="400">
        <f t="shared" si="13"/>
        <v>0</v>
      </c>
      <c r="N37" s="400">
        <f t="shared" si="13"/>
        <v>0</v>
      </c>
      <c r="O37" s="401">
        <f>SUM(J37:N37)</f>
        <v>0</v>
      </c>
    </row>
    <row r="38" spans="1:21" ht="12.75" customHeight="1">
      <c r="A38" s="413" t="s">
        <v>90</v>
      </c>
      <c r="B38" s="393"/>
      <c r="C38" s="393"/>
      <c r="D38" s="394"/>
      <c r="E38" s="394"/>
      <c r="F38" s="395"/>
      <c r="G38" s="395"/>
      <c r="H38" s="395"/>
      <c r="I38" s="395"/>
      <c r="J38" s="399">
        <v>0</v>
      </c>
      <c r="K38" s="400">
        <f>J38*(1+$H$34)</f>
        <v>0</v>
      </c>
      <c r="L38" s="400">
        <f t="shared" si="13"/>
        <v>0</v>
      </c>
      <c r="M38" s="400">
        <f t="shared" si="13"/>
        <v>0</v>
      </c>
      <c r="N38" s="400">
        <f t="shared" si="13"/>
        <v>0</v>
      </c>
      <c r="O38" s="401">
        <f>SUM(J38:N38)</f>
        <v>0</v>
      </c>
    </row>
    <row r="39" spans="1:21" ht="12.75" customHeight="1" thickBot="1">
      <c r="A39" s="413" t="s">
        <v>23</v>
      </c>
      <c r="B39" s="393"/>
      <c r="C39" s="393"/>
      <c r="D39" s="394"/>
      <c r="E39" s="394"/>
      <c r="F39" s="395"/>
      <c r="G39" s="395"/>
      <c r="H39" s="395"/>
      <c r="I39" s="395"/>
      <c r="J39" s="404">
        <v>0</v>
      </c>
      <c r="K39" s="405">
        <f>J39*(1+$H$34)</f>
        <v>0</v>
      </c>
      <c r="L39" s="405">
        <f>K39*(1+$H$34)</f>
        <v>0</v>
      </c>
      <c r="M39" s="405">
        <f>L39*(1+$H$34)</f>
        <v>0</v>
      </c>
      <c r="N39" s="405">
        <f>M39*(1+$H$34)</f>
        <v>0</v>
      </c>
      <c r="O39" s="414">
        <f>SUM(J39:N39)</f>
        <v>0</v>
      </c>
    </row>
    <row r="40" spans="1:21" ht="12.75" customHeight="1" thickTop="1" thickBot="1">
      <c r="A40" s="415"/>
      <c r="B40" s="256"/>
      <c r="C40" s="256"/>
      <c r="D40" s="265"/>
      <c r="E40" s="265"/>
      <c r="F40" s="266"/>
      <c r="G40" s="266"/>
      <c r="H40" s="266"/>
      <c r="I40" s="266"/>
      <c r="J40" s="267">
        <f t="shared" ref="J40:O40" si="14">SUM(J35:J39)</f>
        <v>0</v>
      </c>
      <c r="K40" s="416">
        <f t="shared" si="14"/>
        <v>0</v>
      </c>
      <c r="L40" s="416">
        <f t="shared" si="14"/>
        <v>0</v>
      </c>
      <c r="M40" s="416">
        <f t="shared" si="14"/>
        <v>0</v>
      </c>
      <c r="N40" s="416">
        <f t="shared" si="14"/>
        <v>0</v>
      </c>
      <c r="O40" s="274">
        <f t="shared" si="14"/>
        <v>0</v>
      </c>
    </row>
    <row r="41" spans="1:21" ht="12.75" customHeight="1">
      <c r="A41" s="200"/>
      <c r="D41" s="93"/>
      <c r="E41" s="93"/>
      <c r="F41" s="92"/>
      <c r="G41" s="92"/>
      <c r="H41" s="92"/>
      <c r="I41" s="92"/>
      <c r="J41" s="92"/>
      <c r="K41" s="91"/>
      <c r="L41" s="91"/>
      <c r="M41" s="91"/>
      <c r="N41" s="91"/>
      <c r="O41" s="92"/>
    </row>
    <row r="42" spans="1:21" ht="12.75" customHeight="1" thickBot="1">
      <c r="A42" s="200" t="s">
        <v>128</v>
      </c>
      <c r="D42" s="93"/>
      <c r="E42" s="93"/>
      <c r="F42" s="92"/>
      <c r="G42" s="92"/>
      <c r="H42" s="92"/>
      <c r="I42" s="92"/>
      <c r="J42" s="92"/>
      <c r="K42" s="91"/>
      <c r="L42" s="91"/>
      <c r="M42" s="91"/>
      <c r="N42" s="91"/>
      <c r="O42" s="92"/>
      <c r="U42" s="100"/>
    </row>
    <row r="43" spans="1:21" ht="12.75" customHeight="1" thickBot="1">
      <c r="A43" s="200" t="s">
        <v>127</v>
      </c>
      <c r="H43" s="269"/>
      <c r="I43" s="270" t="s">
        <v>29</v>
      </c>
      <c r="J43" s="271">
        <f>J16+J31+J40</f>
        <v>0</v>
      </c>
      <c r="K43" s="271">
        <f>K16+K31+K40</f>
        <v>0</v>
      </c>
      <c r="L43" s="271">
        <f>L16+L31+L40</f>
        <v>0</v>
      </c>
      <c r="M43" s="271">
        <f>M16+M31+M40</f>
        <v>0</v>
      </c>
      <c r="N43" s="271">
        <f>N16+N31+N40</f>
        <v>0</v>
      </c>
      <c r="O43" s="272">
        <f>SUM(J43:N43)</f>
        <v>0</v>
      </c>
      <c r="T43" s="6"/>
      <c r="U43" s="76"/>
    </row>
    <row r="44" spans="1:21" ht="12.75" customHeight="1" thickTop="1" thickBot="1">
      <c r="H44" s="255"/>
      <c r="I44" s="273" t="s">
        <v>83</v>
      </c>
      <c r="J44" s="406">
        <v>5</v>
      </c>
      <c r="K44" s="257"/>
      <c r="L44" s="257"/>
      <c r="M44" s="257"/>
      <c r="N44" s="257" t="s">
        <v>112</v>
      </c>
      <c r="O44" s="274">
        <f>O31+O17+O40</f>
        <v>0</v>
      </c>
      <c r="T44" s="6"/>
      <c r="U44" s="76"/>
    </row>
    <row r="45" spans="1:21" ht="12.75" customHeight="1" thickBot="1">
      <c r="I45" s="94"/>
      <c r="J45" s="122"/>
      <c r="K45" s="122"/>
      <c r="L45" s="122"/>
      <c r="M45" s="122"/>
      <c r="N45" s="122"/>
      <c r="O45" s="122"/>
      <c r="T45" s="6"/>
      <c r="U45" s="76"/>
    </row>
    <row r="46" spans="1:21" ht="12.75" customHeight="1" thickBot="1">
      <c r="G46" s="275"/>
      <c r="H46" s="276"/>
      <c r="I46" s="277" t="s">
        <v>14</v>
      </c>
      <c r="J46" s="278">
        <f>O43/J44</f>
        <v>0</v>
      </c>
      <c r="K46" s="279"/>
      <c r="L46" s="280" t="s">
        <v>15</v>
      </c>
      <c r="M46" s="281">
        <f>CEILING(J46,25000)</f>
        <v>0</v>
      </c>
      <c r="N46" s="280" t="s">
        <v>119</v>
      </c>
      <c r="O46" s="282">
        <f>M46*5</f>
        <v>0</v>
      </c>
    </row>
    <row r="47" spans="1:21" ht="12.75" customHeight="1" thickBot="1">
      <c r="I47" s="94"/>
      <c r="J47" s="199"/>
      <c r="K47" s="115"/>
      <c r="L47" s="200"/>
      <c r="M47" s="201"/>
    </row>
    <row r="48" spans="1:21" ht="17.25" customHeight="1">
      <c r="A48" s="258" t="s">
        <v>135</v>
      </c>
      <c r="B48" s="248"/>
      <c r="C48" s="248"/>
      <c r="D48" s="248"/>
      <c r="E48" s="248"/>
      <c r="F48" s="248"/>
      <c r="G48" s="248"/>
      <c r="H48" s="248"/>
      <c r="I48" s="270"/>
      <c r="J48" s="283"/>
      <c r="K48" s="284"/>
      <c r="L48" s="285"/>
      <c r="M48" s="286"/>
      <c r="N48" s="248"/>
      <c r="O48" s="263"/>
    </row>
    <row r="49" spans="1:34" ht="12.75" customHeight="1">
      <c r="A49" s="407"/>
      <c r="B49" s="393"/>
      <c r="C49" s="393"/>
      <c r="D49" s="393"/>
      <c r="E49" s="393"/>
      <c r="F49" s="393"/>
      <c r="G49" s="393"/>
      <c r="H49" s="393"/>
      <c r="I49" s="408"/>
      <c r="J49" s="421">
        <v>0</v>
      </c>
      <c r="K49" s="421">
        <v>0</v>
      </c>
      <c r="L49" s="421">
        <v>0</v>
      </c>
      <c r="M49" s="421">
        <v>0</v>
      </c>
      <c r="N49" s="421">
        <v>0</v>
      </c>
      <c r="O49" s="422">
        <f>SUM(J49:N49)</f>
        <v>0</v>
      </c>
    </row>
    <row r="50" spans="1:34" ht="12.75" customHeight="1">
      <c r="A50" s="407"/>
      <c r="B50" s="393"/>
      <c r="C50" s="393"/>
      <c r="D50" s="393"/>
      <c r="E50" s="393"/>
      <c r="F50" s="393"/>
      <c r="G50" s="393"/>
      <c r="H50" s="393"/>
      <c r="I50" s="408"/>
      <c r="J50" s="423">
        <v>0</v>
      </c>
      <c r="K50" s="423">
        <v>0</v>
      </c>
      <c r="L50" s="423">
        <v>0</v>
      </c>
      <c r="M50" s="423">
        <v>0</v>
      </c>
      <c r="N50" s="423">
        <v>0</v>
      </c>
      <c r="O50" s="424">
        <f>SUM(J50:N50)</f>
        <v>0</v>
      </c>
    </row>
    <row r="51" spans="1:34" ht="12.75" customHeight="1">
      <c r="A51" s="407"/>
      <c r="B51" s="393"/>
      <c r="C51" s="393"/>
      <c r="D51" s="393"/>
      <c r="E51" s="393"/>
      <c r="F51" s="393"/>
      <c r="G51" s="393"/>
      <c r="H51" s="393"/>
      <c r="I51" s="408"/>
      <c r="J51" s="425">
        <v>0</v>
      </c>
      <c r="K51" s="425">
        <v>0</v>
      </c>
      <c r="L51" s="425">
        <v>0</v>
      </c>
      <c r="M51" s="425">
        <v>0</v>
      </c>
      <c r="N51" s="425">
        <v>0</v>
      </c>
      <c r="O51" s="426">
        <f>SUM(J51:N51)</f>
        <v>0</v>
      </c>
    </row>
    <row r="52" spans="1:34" ht="15.75" customHeight="1" thickBot="1">
      <c r="A52" s="287" t="s">
        <v>118</v>
      </c>
      <c r="B52" s="256"/>
      <c r="C52" s="256"/>
      <c r="D52" s="256"/>
      <c r="E52" s="256"/>
      <c r="F52" s="256"/>
      <c r="G52" s="256"/>
      <c r="H52" s="256"/>
      <c r="I52" s="273"/>
      <c r="J52" s="288">
        <f t="shared" ref="J52:O52" si="15">SUM(J49:J51)</f>
        <v>0</v>
      </c>
      <c r="K52" s="288">
        <f t="shared" si="15"/>
        <v>0</v>
      </c>
      <c r="L52" s="288">
        <f t="shared" si="15"/>
        <v>0</v>
      </c>
      <c r="M52" s="288">
        <f t="shared" si="15"/>
        <v>0</v>
      </c>
      <c r="N52" s="288">
        <f t="shared" si="15"/>
        <v>0</v>
      </c>
      <c r="O52" s="289">
        <f t="shared" si="15"/>
        <v>0</v>
      </c>
    </row>
    <row r="53" spans="1:34" ht="12.75" customHeight="1" thickBot="1">
      <c r="A53" s="219"/>
      <c r="I53" s="94"/>
      <c r="J53" s="199"/>
      <c r="K53" s="115"/>
      <c r="L53" s="200"/>
      <c r="M53" s="201"/>
    </row>
    <row r="54" spans="1:34" ht="12.75" customHeight="1">
      <c r="H54" s="269"/>
      <c r="I54" s="290"/>
      <c r="J54" s="290" t="s">
        <v>92</v>
      </c>
      <c r="K54" s="290"/>
      <c r="L54" s="290"/>
      <c r="M54" s="290"/>
      <c r="N54" s="444" t="s">
        <v>93</v>
      </c>
      <c r="O54" s="445"/>
      <c r="T54" s="34"/>
      <c r="U54" s="78"/>
    </row>
    <row r="55" spans="1:34" s="135" customFormat="1" ht="15.75" customHeight="1">
      <c r="A55" s="238"/>
      <c r="B55" s="203"/>
      <c r="C55" s="203"/>
      <c r="D55" s="203"/>
      <c r="E55" s="203"/>
      <c r="F55" s="238"/>
      <c r="G55" s="238"/>
      <c r="H55" s="291"/>
      <c r="I55" s="137" t="s">
        <v>20</v>
      </c>
      <c r="J55" s="243">
        <f>M46+J52</f>
        <v>0</v>
      </c>
      <c r="K55" s="243">
        <f>M46+K52</f>
        <v>0</v>
      </c>
      <c r="L55" s="243">
        <f>M46+L52</f>
        <v>0</v>
      </c>
      <c r="M55" s="243">
        <f>M46+M52</f>
        <v>0</v>
      </c>
      <c r="N55" s="243">
        <f>M46+N52</f>
        <v>0</v>
      </c>
      <c r="O55" s="292">
        <f>SUM(J55:N55)</f>
        <v>0</v>
      </c>
      <c r="Q55" s="202"/>
      <c r="R55" s="203"/>
      <c r="S55" s="203"/>
      <c r="T55" s="204"/>
      <c r="U55" s="136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</row>
    <row r="56" spans="1:34" ht="12.75" customHeight="1">
      <c r="A56" s="95"/>
      <c r="B56" s="95"/>
      <c r="C56" s="95"/>
      <c r="D56" s="95"/>
      <c r="E56" s="95"/>
      <c r="F56" s="95"/>
      <c r="G56" s="95"/>
      <c r="H56" s="253"/>
      <c r="I56" s="95"/>
      <c r="J56" s="119"/>
      <c r="K56" s="119"/>
      <c r="L56" s="119"/>
      <c r="M56" s="119"/>
      <c r="N56" s="239" t="s">
        <v>120</v>
      </c>
      <c r="O56" s="252">
        <f>O46+O52</f>
        <v>0</v>
      </c>
      <c r="S56" s="100"/>
      <c r="T56" s="34"/>
      <c r="U56" s="78"/>
    </row>
    <row r="57" spans="1:34" s="135" customFormat="1" ht="15.75" customHeight="1">
      <c r="A57" s="138"/>
      <c r="B57" s="138"/>
      <c r="C57" s="138"/>
      <c r="D57" s="138"/>
      <c r="E57" s="138"/>
      <c r="F57" s="138"/>
      <c r="G57" s="138"/>
      <c r="H57" s="293"/>
      <c r="I57" s="130" t="s">
        <v>30</v>
      </c>
      <c r="J57" s="244">
        <f>Subcons!C22</f>
        <v>0</v>
      </c>
      <c r="K57" s="244">
        <f>Subcons!D22</f>
        <v>0</v>
      </c>
      <c r="L57" s="244">
        <f>Subcons!E22</f>
        <v>0</v>
      </c>
      <c r="M57" s="244">
        <f>Subcons!F22</f>
        <v>0</v>
      </c>
      <c r="N57" s="244">
        <f>Subcons!G22</f>
        <v>0</v>
      </c>
      <c r="O57" s="294">
        <f>SUM(J57:N57)</f>
        <v>0</v>
      </c>
      <c r="S57" s="139"/>
      <c r="T57" s="133"/>
      <c r="U57" s="136"/>
    </row>
    <row r="58" spans="1:34" s="131" customFormat="1" ht="16.5" customHeight="1" thickBot="1">
      <c r="A58" s="129"/>
      <c r="B58" s="129"/>
      <c r="C58" s="129"/>
      <c r="D58" s="129"/>
      <c r="E58" s="129"/>
      <c r="F58" s="129"/>
      <c r="G58" s="129"/>
      <c r="H58" s="295"/>
      <c r="I58" s="296" t="s">
        <v>31</v>
      </c>
      <c r="J58" s="297">
        <f>J55+J57</f>
        <v>0</v>
      </c>
      <c r="K58" s="297">
        <f>K55+K57</f>
        <v>0</v>
      </c>
      <c r="L58" s="297">
        <f>L55+L57</f>
        <v>0</v>
      </c>
      <c r="M58" s="297">
        <f>M55+M57</f>
        <v>0</v>
      </c>
      <c r="N58" s="297">
        <f>N55+N57</f>
        <v>0</v>
      </c>
      <c r="O58" s="298">
        <f>SUM(J58:N58)</f>
        <v>0</v>
      </c>
      <c r="S58" s="132"/>
      <c r="T58" s="133"/>
      <c r="U58" s="134"/>
    </row>
    <row r="59" spans="1:34" ht="9" customHeight="1" thickBot="1">
      <c r="A59" s="95"/>
      <c r="B59" s="95"/>
      <c r="C59" s="95"/>
      <c r="D59" s="95"/>
      <c r="E59" s="95"/>
      <c r="F59" s="95"/>
      <c r="G59" s="95"/>
      <c r="H59" s="95"/>
      <c r="I59" s="95"/>
      <c r="J59" s="119"/>
      <c r="K59" s="119"/>
      <c r="L59" s="119"/>
      <c r="M59" s="119"/>
      <c r="N59" s="119"/>
      <c r="O59" s="119"/>
      <c r="S59" s="100"/>
      <c r="T59" s="34"/>
      <c r="U59" s="78"/>
    </row>
    <row r="60" spans="1:34" ht="16.5" customHeight="1">
      <c r="A60" s="299" t="s">
        <v>25</v>
      </c>
      <c r="B60" s="248"/>
      <c r="C60" s="248"/>
      <c r="D60" s="300"/>
      <c r="E60" s="300"/>
      <c r="F60" s="301"/>
      <c r="G60" s="301"/>
      <c r="H60" s="301"/>
      <c r="I60" s="301"/>
      <c r="J60" s="302"/>
      <c r="K60" s="249"/>
      <c r="L60" s="249"/>
      <c r="M60" s="249"/>
      <c r="N60" s="303" t="s">
        <v>26</v>
      </c>
      <c r="O60" s="250"/>
      <c r="P60" s="95"/>
      <c r="Q60" s="95"/>
      <c r="R60" s="95"/>
    </row>
    <row r="61" spans="1:34" ht="12.75" hidden="1" customHeight="1">
      <c r="A61" s="253" t="str">
        <f>A35</f>
        <v>Equipment Costs</v>
      </c>
      <c r="B61" s="95"/>
      <c r="C61" s="95"/>
      <c r="D61" s="95"/>
      <c r="E61" s="95"/>
      <c r="F61" s="95"/>
      <c r="G61" s="95"/>
      <c r="H61" s="95"/>
      <c r="I61" s="95"/>
      <c r="J61" s="119">
        <f>-(J35+J52)</f>
        <v>0</v>
      </c>
      <c r="K61" s="119">
        <f t="shared" ref="K61:N65" si="16">K35</f>
        <v>0</v>
      </c>
      <c r="L61" s="119">
        <f t="shared" si="16"/>
        <v>0</v>
      </c>
      <c r="M61" s="119">
        <f t="shared" si="16"/>
        <v>0</v>
      </c>
      <c r="N61" s="119">
        <f t="shared" si="16"/>
        <v>0</v>
      </c>
      <c r="O61" s="252">
        <f t="shared" ref="O61:O67" si="17">SUM(J61:N61)</f>
        <v>0</v>
      </c>
      <c r="Q61" s="125" t="s">
        <v>27</v>
      </c>
    </row>
    <row r="62" spans="1:34" ht="12.75" hidden="1" customHeight="1">
      <c r="A62" s="253" t="str">
        <f>A36</f>
        <v xml:space="preserve">Other </v>
      </c>
      <c r="B62" s="95"/>
      <c r="C62" s="95"/>
      <c r="D62" s="95"/>
      <c r="E62" s="95"/>
      <c r="F62" s="95"/>
      <c r="G62" s="95"/>
      <c r="H62" s="95"/>
      <c r="I62" s="95"/>
      <c r="J62" s="119">
        <f>-J36</f>
        <v>0</v>
      </c>
      <c r="K62" s="119">
        <f t="shared" si="16"/>
        <v>0</v>
      </c>
      <c r="L62" s="119">
        <f t="shared" si="16"/>
        <v>0</v>
      </c>
      <c r="M62" s="119">
        <f t="shared" si="16"/>
        <v>0</v>
      </c>
      <c r="N62" s="119">
        <f t="shared" si="16"/>
        <v>0</v>
      </c>
      <c r="O62" s="252">
        <f t="shared" si="17"/>
        <v>0</v>
      </c>
    </row>
    <row r="63" spans="1:34" ht="12.75" hidden="1" customHeight="1">
      <c r="A63" s="253" t="str">
        <f>A37</f>
        <v>Tuition</v>
      </c>
      <c r="B63" s="95"/>
      <c r="C63" s="95"/>
      <c r="D63" s="95"/>
      <c r="E63" s="95"/>
      <c r="F63" s="95"/>
      <c r="G63" s="95"/>
      <c r="H63" s="95"/>
      <c r="I63" s="95"/>
      <c r="J63" s="119">
        <f>-J37</f>
        <v>0</v>
      </c>
      <c r="K63" s="119">
        <f t="shared" si="16"/>
        <v>0</v>
      </c>
      <c r="L63" s="119">
        <f t="shared" si="16"/>
        <v>0</v>
      </c>
      <c r="M63" s="119">
        <f t="shared" si="16"/>
        <v>0</v>
      </c>
      <c r="N63" s="119">
        <f t="shared" si="16"/>
        <v>0</v>
      </c>
      <c r="O63" s="252">
        <f t="shared" si="17"/>
        <v>0</v>
      </c>
    </row>
    <row r="64" spans="1:34" ht="12.75" hidden="1" customHeight="1">
      <c r="A64" s="253" t="str">
        <f>A38</f>
        <v>Pt Care</v>
      </c>
      <c r="B64" s="95"/>
      <c r="C64" s="95"/>
      <c r="D64" s="95"/>
      <c r="E64" s="95"/>
      <c r="F64" s="95"/>
      <c r="G64" s="95"/>
      <c r="H64" s="95"/>
      <c r="I64" s="95"/>
      <c r="J64" s="119">
        <f>-J38</f>
        <v>0</v>
      </c>
      <c r="K64" s="119">
        <f t="shared" si="16"/>
        <v>0</v>
      </c>
      <c r="L64" s="119">
        <f t="shared" si="16"/>
        <v>0</v>
      </c>
      <c r="M64" s="119">
        <f t="shared" si="16"/>
        <v>0</v>
      </c>
      <c r="N64" s="119">
        <f t="shared" si="16"/>
        <v>0</v>
      </c>
      <c r="O64" s="252">
        <f t="shared" si="17"/>
        <v>0</v>
      </c>
    </row>
    <row r="65" spans="1:24" ht="12.75" hidden="1" customHeight="1">
      <c r="A65" s="253" t="s">
        <v>23</v>
      </c>
      <c r="B65" s="95"/>
      <c r="C65" s="95"/>
      <c r="D65" s="95"/>
      <c r="E65" s="95"/>
      <c r="F65" s="95"/>
      <c r="G65" s="95"/>
      <c r="H65" s="95"/>
      <c r="I65" s="95"/>
      <c r="J65" s="119">
        <f>-J39</f>
        <v>0</v>
      </c>
      <c r="K65" s="119">
        <f t="shared" si="16"/>
        <v>0</v>
      </c>
      <c r="L65" s="119">
        <f t="shared" si="16"/>
        <v>0</v>
      </c>
      <c r="M65" s="119">
        <f t="shared" si="16"/>
        <v>0</v>
      </c>
      <c r="N65" s="119">
        <f t="shared" si="16"/>
        <v>0</v>
      </c>
      <c r="O65" s="252">
        <f t="shared" si="17"/>
        <v>0</v>
      </c>
    </row>
    <row r="66" spans="1:24" ht="14.25" customHeight="1">
      <c r="A66" s="73" t="s">
        <v>134</v>
      </c>
      <c r="B66" s="95"/>
      <c r="C66" s="95"/>
      <c r="D66" s="95"/>
      <c r="E66" s="95"/>
      <c r="F66" s="95"/>
      <c r="G66" s="95"/>
      <c r="H66" s="95"/>
      <c r="I66" s="95"/>
      <c r="J66" s="240">
        <f>SUM(J61:J65)</f>
        <v>0</v>
      </c>
      <c r="K66" s="240">
        <f t="shared" ref="K66:N66" si="18">SUM(K61:K65)</f>
        <v>0</v>
      </c>
      <c r="L66" s="240">
        <f t="shared" si="18"/>
        <v>0</v>
      </c>
      <c r="M66" s="240">
        <f t="shared" si="18"/>
        <v>0</v>
      </c>
      <c r="N66" s="240">
        <f t="shared" si="18"/>
        <v>0</v>
      </c>
      <c r="O66" s="304">
        <f>SUM(J66:N66)</f>
        <v>0</v>
      </c>
    </row>
    <row r="67" spans="1:24" ht="12.75" customHeight="1">
      <c r="A67" s="251" t="s">
        <v>121</v>
      </c>
      <c r="B67" s="95"/>
      <c r="C67" s="95"/>
      <c r="D67" s="95"/>
      <c r="E67" s="95"/>
      <c r="F67" s="95"/>
      <c r="G67" s="95"/>
      <c r="H67" s="95"/>
      <c r="I67" s="95"/>
      <c r="J67" s="245">
        <f>-Subcons!J23</f>
        <v>0</v>
      </c>
      <c r="K67" s="245">
        <f>-Subcons!J23</f>
        <v>0</v>
      </c>
      <c r="L67" s="245">
        <f>-Subcons!J23</f>
        <v>0</v>
      </c>
      <c r="M67" s="245">
        <f>-Subcons!J23</f>
        <v>0</v>
      </c>
      <c r="N67" s="245">
        <f>-Subcons!J23</f>
        <v>0</v>
      </c>
      <c r="O67" s="305">
        <f t="shared" si="17"/>
        <v>0</v>
      </c>
    </row>
    <row r="68" spans="1:24" ht="12.75" customHeight="1" thickBot="1">
      <c r="A68" s="255"/>
      <c r="B68" s="256"/>
      <c r="C68" s="256"/>
      <c r="D68" s="265"/>
      <c r="E68" s="265"/>
      <c r="F68" s="266"/>
      <c r="G68" s="266"/>
      <c r="H68" s="266"/>
      <c r="I68" s="266"/>
      <c r="J68" s="306">
        <f>SUM(J66:J67)</f>
        <v>0</v>
      </c>
      <c r="K68" s="306">
        <f t="shared" ref="K68:N68" si="19">SUM(K66:K67)</f>
        <v>0</v>
      </c>
      <c r="L68" s="306">
        <f t="shared" si="19"/>
        <v>0</v>
      </c>
      <c r="M68" s="306">
        <f t="shared" si="19"/>
        <v>0</v>
      </c>
      <c r="N68" s="306">
        <f t="shared" si="19"/>
        <v>0</v>
      </c>
      <c r="O68" s="307">
        <f>SUM(J68:N68)</f>
        <v>0</v>
      </c>
    </row>
    <row r="69" spans="1:24" ht="12.75" customHeight="1" thickBot="1">
      <c r="D69" s="93"/>
      <c r="E69" s="93"/>
      <c r="F69" s="92"/>
      <c r="G69" s="92"/>
      <c r="H69" s="92"/>
      <c r="I69" s="92"/>
      <c r="J69" s="241"/>
      <c r="K69" s="242"/>
      <c r="L69" s="242"/>
      <c r="M69" s="242"/>
      <c r="N69" s="242"/>
      <c r="O69" s="122"/>
    </row>
    <row r="70" spans="1:24" ht="12.75" customHeight="1" thickBot="1">
      <c r="A70" s="308" t="s">
        <v>122</v>
      </c>
      <c r="B70" s="276"/>
      <c r="C70" s="309"/>
      <c r="D70" s="343"/>
      <c r="E70" s="409">
        <v>0</v>
      </c>
      <c r="F70" s="341" t="s">
        <v>129</v>
      </c>
      <c r="G70" s="310"/>
      <c r="H70" s="310"/>
      <c r="I70" s="344">
        <f>25000*E70</f>
        <v>0</v>
      </c>
      <c r="J70" s="342">
        <f>Subcons!C31</f>
        <v>0</v>
      </c>
      <c r="K70" s="311">
        <f>Subcons!D31</f>
        <v>0</v>
      </c>
      <c r="L70" s="311">
        <f>Subcons!E31</f>
        <v>0</v>
      </c>
      <c r="M70" s="311">
        <f>Subcons!F31</f>
        <v>0</v>
      </c>
      <c r="N70" s="311">
        <f>Subcons!G31</f>
        <v>0</v>
      </c>
      <c r="O70" s="312">
        <f>SUM(J70:N70)</f>
        <v>0</v>
      </c>
    </row>
    <row r="71" spans="1:24" ht="12.75" customHeight="1">
      <c r="D71" s="93"/>
      <c r="E71" s="93"/>
      <c r="F71" s="92"/>
      <c r="G71" s="92"/>
      <c r="H71" s="92"/>
      <c r="I71" s="92"/>
      <c r="J71" s="241"/>
      <c r="K71" s="242"/>
      <c r="L71" s="242"/>
      <c r="M71" s="242"/>
      <c r="N71" s="242"/>
      <c r="O71" s="122"/>
    </row>
    <row r="72" spans="1:24" ht="12.75" customHeight="1" thickBot="1">
      <c r="A72" s="95"/>
      <c r="B72" s="95"/>
      <c r="C72" s="95"/>
      <c r="D72" s="95"/>
      <c r="E72" s="95"/>
      <c r="F72" s="95"/>
      <c r="G72" s="95"/>
      <c r="H72" s="95"/>
      <c r="I72" s="95"/>
      <c r="J72" s="119"/>
      <c r="K72" s="119"/>
      <c r="L72" s="119"/>
      <c r="M72" s="119"/>
      <c r="N72" s="119"/>
      <c r="O72" s="119"/>
      <c r="S72" s="100"/>
      <c r="T72" s="34"/>
      <c r="U72" s="78"/>
    </row>
    <row r="73" spans="1:24" s="141" customFormat="1" ht="12.75" customHeight="1" thickBot="1">
      <c r="A73" s="140" t="s">
        <v>137</v>
      </c>
      <c r="B73" s="140"/>
      <c r="C73" s="140"/>
      <c r="D73" s="140"/>
      <c r="E73" s="140"/>
      <c r="F73" s="140"/>
      <c r="G73" s="140"/>
      <c r="H73" s="313"/>
      <c r="I73" s="314" t="s">
        <v>130</v>
      </c>
      <c r="J73" s="315">
        <f t="shared" ref="J73:O73" si="20">J58+J68+J70</f>
        <v>0</v>
      </c>
      <c r="K73" s="315">
        <f t="shared" si="20"/>
        <v>0</v>
      </c>
      <c r="L73" s="315">
        <f t="shared" si="20"/>
        <v>0</v>
      </c>
      <c r="M73" s="315">
        <f t="shared" si="20"/>
        <v>0</v>
      </c>
      <c r="N73" s="315">
        <f t="shared" si="20"/>
        <v>0</v>
      </c>
      <c r="O73" s="316">
        <f t="shared" si="20"/>
        <v>0</v>
      </c>
      <c r="S73" s="142"/>
      <c r="T73" s="143"/>
      <c r="U73" s="144"/>
    </row>
    <row r="74" spans="1:24" ht="12.75" customHeight="1" thickBot="1">
      <c r="A74" s="138" t="s">
        <v>0</v>
      </c>
      <c r="B74" s="429">
        <v>0.53500000000000003</v>
      </c>
      <c r="C74" s="95"/>
      <c r="D74" s="95"/>
      <c r="E74" s="95"/>
      <c r="F74" s="95"/>
      <c r="G74" s="95"/>
      <c r="H74" s="95"/>
      <c r="I74" s="95"/>
      <c r="J74" s="119"/>
      <c r="K74" s="119"/>
      <c r="L74" s="119"/>
      <c r="M74" s="119"/>
      <c r="N74" s="119"/>
      <c r="O74" s="119"/>
      <c r="S74" s="100"/>
      <c r="T74" s="34"/>
      <c r="U74" s="78"/>
    </row>
    <row r="75" spans="1:24" s="135" customFormat="1" ht="17.25" customHeight="1" thickBot="1">
      <c r="A75" s="135" t="s">
        <v>1</v>
      </c>
      <c r="B75" s="430">
        <v>0.53500000000000003</v>
      </c>
      <c r="H75" s="317" t="s">
        <v>91</v>
      </c>
      <c r="I75" s="318" t="s">
        <v>138</v>
      </c>
      <c r="J75" s="319">
        <f>J73*$B$74</f>
        <v>0</v>
      </c>
      <c r="K75" s="319">
        <f>K73*$B$75</f>
        <v>0</v>
      </c>
      <c r="L75" s="319">
        <f>L73*$B$76</f>
        <v>0</v>
      </c>
      <c r="M75" s="319">
        <f>M73*$B$77</f>
        <v>0</v>
      </c>
      <c r="N75" s="319">
        <f>N73*$B$78</f>
        <v>0</v>
      </c>
      <c r="O75" s="320">
        <f>SUM(J75:N75)</f>
        <v>0</v>
      </c>
      <c r="Q75" s="145"/>
      <c r="T75" s="138"/>
      <c r="U75" s="139"/>
    </row>
    <row r="76" spans="1:24" ht="12.75" customHeight="1" thickBot="1">
      <c r="A76" s="135" t="s">
        <v>2</v>
      </c>
      <c r="B76" s="430">
        <v>0.54</v>
      </c>
      <c r="H76" s="94"/>
      <c r="I76" s="127"/>
      <c r="J76" s="128"/>
      <c r="K76" s="128"/>
      <c r="L76" s="128"/>
      <c r="M76" s="128"/>
      <c r="N76" s="128"/>
      <c r="O76" s="119"/>
      <c r="Q76" s="121"/>
      <c r="T76" s="6"/>
      <c r="U76" s="61"/>
    </row>
    <row r="77" spans="1:24" s="135" customFormat="1" ht="15.75" customHeight="1" thickBot="1">
      <c r="A77" s="135" t="s">
        <v>3</v>
      </c>
      <c r="B77" s="430">
        <v>0.54</v>
      </c>
      <c r="I77" s="317" t="s">
        <v>55</v>
      </c>
      <c r="J77" s="321">
        <f t="shared" ref="J77:O77" si="21">J58+J75</f>
        <v>0</v>
      </c>
      <c r="K77" s="321">
        <f t="shared" si="21"/>
        <v>0</v>
      </c>
      <c r="L77" s="321">
        <f t="shared" si="21"/>
        <v>0</v>
      </c>
      <c r="M77" s="321">
        <f t="shared" si="21"/>
        <v>0</v>
      </c>
      <c r="N77" s="321">
        <f t="shared" si="21"/>
        <v>0</v>
      </c>
      <c r="O77" s="427">
        <f t="shared" si="21"/>
        <v>0</v>
      </c>
      <c r="P77" s="138"/>
      <c r="T77" s="133"/>
      <c r="U77" s="136"/>
    </row>
    <row r="78" spans="1:24" s="97" customFormat="1" ht="12.75" customHeight="1">
      <c r="A78" s="428" t="s">
        <v>4</v>
      </c>
      <c r="B78" s="431">
        <v>0.54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100"/>
      <c r="U78" s="96"/>
      <c r="W78" s="96"/>
      <c r="X78" s="96"/>
    </row>
    <row r="79" spans="1:24" ht="25.5" customHeight="1">
      <c r="A79" s="104"/>
      <c r="B79" s="104"/>
      <c r="C79" s="104"/>
      <c r="D79" s="105"/>
      <c r="E79" s="106"/>
      <c r="F79" s="107"/>
      <c r="G79" s="107"/>
      <c r="H79" s="99"/>
      <c r="I79" s="107"/>
      <c r="J79" s="107"/>
      <c r="K79" s="99"/>
      <c r="L79" s="99"/>
      <c r="M79" s="99"/>
      <c r="N79" s="99"/>
      <c r="O79" s="99"/>
      <c r="P79" s="100"/>
      <c r="Q79" s="100"/>
      <c r="R79" s="100"/>
      <c r="S79" s="100"/>
      <c r="U79" s="100"/>
      <c r="W79" s="100"/>
      <c r="X79" s="100"/>
    </row>
    <row r="80" spans="1:24" ht="12.75" customHeight="1">
      <c r="A80" s="100"/>
      <c r="B80" s="100"/>
      <c r="C80" s="100"/>
      <c r="D80" s="102"/>
      <c r="E80" s="108"/>
      <c r="F80" s="101"/>
      <c r="G80" s="101"/>
      <c r="H80" s="101"/>
      <c r="I80" s="101"/>
      <c r="J80" s="101"/>
      <c r="K80" s="101"/>
      <c r="L80" s="101"/>
      <c r="M80" s="101"/>
      <c r="N80" s="101"/>
      <c r="O80" s="109"/>
      <c r="P80" s="100"/>
      <c r="Q80" s="100"/>
      <c r="R80" s="100"/>
      <c r="S80" s="100"/>
      <c r="U80" s="100"/>
      <c r="W80" s="100"/>
      <c r="X80" s="100"/>
    </row>
    <row r="81" spans="1:24" ht="12.75" customHeight="1">
      <c r="A81" s="100"/>
      <c r="B81" s="100"/>
      <c r="C81" s="100"/>
      <c r="D81" s="102"/>
      <c r="E81" s="102"/>
      <c r="F81" s="109"/>
      <c r="G81" s="109"/>
      <c r="H81" s="110"/>
      <c r="I81" s="110"/>
      <c r="J81" s="110"/>
      <c r="K81" s="110"/>
      <c r="L81" s="110"/>
      <c r="M81" s="110"/>
      <c r="N81" s="110"/>
      <c r="O81" s="110"/>
      <c r="P81" s="100"/>
      <c r="Q81" s="100"/>
      <c r="R81" s="100"/>
      <c r="S81" s="100"/>
      <c r="T81" s="100"/>
      <c r="W81" s="100"/>
      <c r="X81" s="100"/>
    </row>
    <row r="82" spans="1:24" ht="12.75" customHeight="1">
      <c r="A82" s="100"/>
      <c r="B82" s="100"/>
      <c r="C82" s="100"/>
      <c r="D82" s="112"/>
      <c r="E82" s="112"/>
      <c r="F82" s="109"/>
      <c r="G82" s="109"/>
      <c r="H82" s="109"/>
      <c r="I82" s="109"/>
      <c r="J82" s="109"/>
      <c r="K82" s="101"/>
      <c r="L82" s="101"/>
      <c r="M82" s="101"/>
      <c r="N82" s="101"/>
      <c r="O82" s="109"/>
      <c r="P82" s="100"/>
      <c r="Q82" s="100"/>
      <c r="R82" s="100"/>
      <c r="S82" s="100"/>
      <c r="T82" s="100"/>
      <c r="W82" s="100"/>
      <c r="X82" s="100"/>
    </row>
    <row r="83" spans="1:24" ht="12.75" customHeight="1">
      <c r="A83" s="100"/>
      <c r="B83" s="100"/>
      <c r="C83" s="100"/>
      <c r="D83" s="100"/>
      <c r="E83" s="100"/>
      <c r="F83" s="100"/>
      <c r="G83" s="100"/>
      <c r="H83" s="100"/>
      <c r="I83" s="105"/>
      <c r="J83" s="110"/>
      <c r="K83" s="110"/>
      <c r="L83" s="110"/>
      <c r="M83" s="110"/>
      <c r="N83" s="110"/>
      <c r="O83" s="110"/>
      <c r="P83" s="100"/>
      <c r="Q83" s="100"/>
      <c r="R83" s="100"/>
      <c r="S83" s="100"/>
      <c r="T83" s="100"/>
      <c r="W83" s="100"/>
      <c r="X83" s="100"/>
    </row>
    <row r="84" spans="1:24" ht="12.75" customHeight="1">
      <c r="A84" s="100"/>
      <c r="B84" s="100"/>
      <c r="C84" s="100"/>
      <c r="D84" s="100"/>
      <c r="E84" s="100"/>
      <c r="F84" s="100"/>
      <c r="G84" s="100"/>
      <c r="H84" s="100"/>
      <c r="I84" s="105"/>
      <c r="J84" s="110"/>
      <c r="K84" s="110"/>
      <c r="L84" s="110"/>
      <c r="M84" s="110"/>
      <c r="N84" s="110"/>
      <c r="O84" s="110"/>
      <c r="P84" s="100"/>
      <c r="Q84" s="100"/>
      <c r="R84" s="100"/>
      <c r="S84" s="100"/>
      <c r="T84" s="100"/>
      <c r="W84" s="100"/>
      <c r="X84" s="100"/>
    </row>
    <row r="85" spans="1:24" ht="12.75" customHeight="1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W85" s="100"/>
      <c r="X85" s="100"/>
    </row>
    <row r="86" spans="1:24" ht="12.75" customHeight="1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W86" s="100"/>
      <c r="X86" s="100"/>
    </row>
    <row r="87" spans="1:24" ht="12.75" customHeight="1">
      <c r="A87" s="103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96"/>
      <c r="T87" s="100"/>
      <c r="W87" s="100"/>
      <c r="X87" s="100"/>
    </row>
    <row r="88" spans="1:24" s="97" customFormat="1" ht="12.75" customHeight="1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100"/>
      <c r="T88" s="96"/>
      <c r="U88" s="96"/>
      <c r="V88" s="96"/>
      <c r="W88" s="96"/>
      <c r="X88" s="96"/>
    </row>
    <row r="89" spans="1:24" ht="25.5" customHeight="1">
      <c r="A89" s="104"/>
      <c r="B89" s="104"/>
      <c r="C89" s="104"/>
      <c r="D89" s="105"/>
      <c r="E89" s="106"/>
      <c r="F89" s="107"/>
      <c r="G89" s="107"/>
      <c r="H89" s="99"/>
      <c r="I89" s="107"/>
      <c r="J89" s="107"/>
      <c r="K89" s="99"/>
      <c r="L89" s="99"/>
      <c r="M89" s="99"/>
      <c r="N89" s="99"/>
      <c r="O89" s="99"/>
      <c r="P89" s="100"/>
      <c r="Q89" s="100"/>
      <c r="R89" s="100"/>
      <c r="S89" s="100"/>
      <c r="T89" s="100"/>
      <c r="U89" s="100"/>
      <c r="V89" s="100"/>
      <c r="W89" s="100"/>
      <c r="X89" s="100"/>
    </row>
    <row r="90" spans="1:24" ht="12.75" customHeight="1">
      <c r="A90" s="100"/>
      <c r="B90" s="100"/>
      <c r="C90" s="100"/>
      <c r="D90" s="102"/>
      <c r="E90" s="108"/>
      <c r="F90" s="101"/>
      <c r="G90" s="101"/>
      <c r="H90" s="101"/>
      <c r="I90" s="101"/>
      <c r="J90" s="101"/>
      <c r="K90" s="101"/>
      <c r="L90" s="101"/>
      <c r="M90" s="101"/>
      <c r="N90" s="101"/>
      <c r="O90" s="109"/>
      <c r="P90" s="100"/>
      <c r="Q90" s="100"/>
      <c r="R90" s="100"/>
      <c r="S90" s="100"/>
      <c r="T90" s="100"/>
      <c r="U90" s="100"/>
      <c r="V90" s="100"/>
      <c r="W90" s="100"/>
      <c r="X90" s="100"/>
    </row>
    <row r="91" spans="1:24" ht="12.75" customHeight="1">
      <c r="A91" s="100"/>
      <c r="B91" s="100"/>
      <c r="C91" s="100"/>
      <c r="D91" s="102"/>
      <c r="E91" s="108"/>
      <c r="F91" s="101"/>
      <c r="G91" s="101"/>
      <c r="H91" s="101"/>
      <c r="I91" s="101"/>
      <c r="J91" s="101"/>
      <c r="K91" s="101"/>
      <c r="L91" s="101"/>
      <c r="M91" s="101"/>
      <c r="N91" s="101"/>
      <c r="O91" s="109"/>
      <c r="P91" s="100"/>
      <c r="Q91" s="100"/>
      <c r="R91" s="100"/>
      <c r="S91" s="100"/>
      <c r="T91" s="100"/>
      <c r="U91" s="100"/>
      <c r="V91" s="100"/>
      <c r="W91" s="100"/>
      <c r="X91" s="100"/>
    </row>
    <row r="92" spans="1:24" ht="12.75" customHeight="1">
      <c r="A92" s="100"/>
      <c r="B92" s="100"/>
      <c r="C92" s="100"/>
      <c r="D92" s="102"/>
      <c r="E92" s="108"/>
      <c r="F92" s="101"/>
      <c r="G92" s="101"/>
      <c r="H92" s="101"/>
      <c r="I92" s="101"/>
      <c r="J92" s="101"/>
      <c r="K92" s="101"/>
      <c r="L92" s="101"/>
      <c r="M92" s="101"/>
      <c r="N92" s="101"/>
      <c r="O92" s="109"/>
      <c r="P92" s="100"/>
      <c r="Q92" s="100"/>
      <c r="R92" s="100"/>
      <c r="S92" s="100"/>
      <c r="T92" s="100"/>
      <c r="U92" s="100"/>
      <c r="V92" s="100"/>
      <c r="W92" s="100"/>
      <c r="X92" s="100"/>
    </row>
    <row r="93" spans="1:24" ht="12.75" customHeight="1">
      <c r="A93" s="100"/>
      <c r="B93" s="100"/>
      <c r="C93" s="100"/>
      <c r="D93" s="102"/>
      <c r="E93" s="108"/>
      <c r="F93" s="101"/>
      <c r="G93" s="101"/>
      <c r="H93" s="101"/>
      <c r="I93" s="101"/>
      <c r="J93" s="101"/>
      <c r="K93" s="101"/>
      <c r="L93" s="101"/>
      <c r="M93" s="101"/>
      <c r="N93" s="101"/>
      <c r="O93" s="109"/>
      <c r="P93" s="100"/>
      <c r="Q93" s="100"/>
      <c r="R93" s="100"/>
      <c r="S93" s="100"/>
      <c r="T93" s="100"/>
      <c r="U93" s="100"/>
      <c r="V93" s="100"/>
      <c r="W93" s="100"/>
      <c r="X93" s="100"/>
    </row>
    <row r="94" spans="1:24" ht="12.75" customHeight="1">
      <c r="A94" s="100"/>
      <c r="B94" s="100"/>
      <c r="C94" s="100"/>
      <c r="D94" s="102"/>
      <c r="E94" s="108"/>
      <c r="F94" s="101"/>
      <c r="G94" s="101"/>
      <c r="H94" s="101"/>
      <c r="I94" s="101"/>
      <c r="J94" s="101"/>
      <c r="K94" s="101"/>
      <c r="L94" s="101"/>
      <c r="M94" s="101"/>
      <c r="N94" s="101"/>
      <c r="O94" s="109"/>
      <c r="P94" s="100"/>
      <c r="Q94" s="100"/>
      <c r="R94" s="100"/>
      <c r="S94" s="100"/>
      <c r="T94" s="100"/>
      <c r="U94" s="100"/>
      <c r="V94" s="100"/>
      <c r="W94" s="100"/>
      <c r="X94" s="100"/>
    </row>
    <row r="95" spans="1:24" ht="12.75" customHeight="1">
      <c r="A95" s="100"/>
      <c r="B95" s="100"/>
      <c r="C95" s="100"/>
      <c r="D95" s="100"/>
      <c r="E95" s="100"/>
      <c r="F95" s="100"/>
      <c r="G95" s="100"/>
      <c r="H95" s="110"/>
      <c r="I95" s="110"/>
      <c r="J95" s="110"/>
      <c r="K95" s="110"/>
      <c r="L95" s="110"/>
      <c r="M95" s="110"/>
      <c r="N95" s="110"/>
      <c r="O95" s="110"/>
      <c r="P95" s="100"/>
      <c r="Q95" s="100"/>
      <c r="R95" s="100"/>
      <c r="S95" s="100"/>
      <c r="T95" s="100"/>
      <c r="U95" s="100"/>
      <c r="V95" s="100"/>
      <c r="W95" s="100"/>
      <c r="X95" s="100"/>
    </row>
    <row r="96" spans="1:24" ht="12.75" customHeight="1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</row>
    <row r="97" spans="1:24" ht="12.75" customHeight="1">
      <c r="A97" s="100"/>
      <c r="B97" s="100"/>
      <c r="C97" s="100"/>
      <c r="D97" s="112"/>
      <c r="E97" s="112"/>
      <c r="F97" s="109"/>
      <c r="G97" s="109"/>
      <c r="H97" s="109"/>
      <c r="I97" s="109"/>
      <c r="J97" s="109"/>
      <c r="K97" s="101"/>
      <c r="L97" s="101"/>
      <c r="M97" s="101"/>
      <c r="N97" s="101"/>
      <c r="O97" s="109"/>
      <c r="P97" s="100"/>
      <c r="Q97" s="100"/>
      <c r="R97" s="100"/>
      <c r="S97" s="100"/>
      <c r="T97" s="100"/>
      <c r="U97" s="100"/>
      <c r="V97" s="100"/>
      <c r="W97" s="100"/>
      <c r="X97" s="100"/>
    </row>
    <row r="98" spans="1:24" ht="12.75" customHeight="1">
      <c r="A98" s="100"/>
      <c r="B98" s="100"/>
      <c r="C98" s="100"/>
      <c r="D98" s="111"/>
      <c r="E98" s="111"/>
      <c r="F98" s="100"/>
      <c r="G98" s="100"/>
      <c r="H98" s="100"/>
      <c r="I98" s="100"/>
      <c r="J98" s="109"/>
      <c r="K98" s="101"/>
      <c r="L98" s="101"/>
      <c r="M98" s="101"/>
      <c r="N98" s="101"/>
      <c r="O98" s="109"/>
      <c r="P98" s="100"/>
      <c r="Q98" s="100"/>
      <c r="R98" s="100"/>
      <c r="S98" s="100"/>
      <c r="T98" s="100"/>
      <c r="U98" s="100"/>
      <c r="V98" s="100"/>
      <c r="W98" s="100"/>
      <c r="X98" s="100"/>
    </row>
    <row r="99" spans="1:24" ht="12.75" customHeight="1">
      <c r="A99" s="100"/>
      <c r="B99" s="100"/>
      <c r="C99" s="100"/>
      <c r="D99" s="112"/>
      <c r="E99" s="112"/>
      <c r="F99" s="109"/>
      <c r="G99" s="109"/>
      <c r="H99" s="109"/>
      <c r="I99" s="109"/>
      <c r="J99" s="109"/>
      <c r="K99" s="101"/>
      <c r="L99" s="101"/>
      <c r="M99" s="101"/>
      <c r="N99" s="101"/>
      <c r="O99" s="109"/>
      <c r="P99" s="100"/>
      <c r="Q99" s="100"/>
      <c r="R99" s="100"/>
      <c r="S99" s="100"/>
      <c r="T99" s="100"/>
      <c r="U99" s="100"/>
      <c r="V99" s="100"/>
      <c r="W99" s="100"/>
      <c r="X99" s="100"/>
    </row>
    <row r="100" spans="1:24" ht="12.75" customHeight="1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</row>
    <row r="101" spans="1:24" ht="12.75" customHeight="1">
      <c r="A101" s="100"/>
      <c r="B101" s="100"/>
      <c r="C101" s="100"/>
      <c r="D101" s="100"/>
      <c r="E101" s="100"/>
      <c r="F101" s="100"/>
      <c r="G101" s="100"/>
      <c r="H101" s="100"/>
      <c r="I101" s="105"/>
      <c r="J101" s="110"/>
      <c r="K101" s="110"/>
      <c r="L101" s="110"/>
      <c r="M101" s="110"/>
      <c r="N101" s="110"/>
      <c r="O101" s="110"/>
      <c r="P101" s="100"/>
      <c r="Q101" s="100"/>
      <c r="R101" s="100"/>
      <c r="S101" s="100"/>
      <c r="T101" s="100"/>
      <c r="U101" s="100"/>
      <c r="V101" s="100"/>
      <c r="W101" s="100"/>
      <c r="X101" s="100"/>
    </row>
    <row r="102" spans="1:24" ht="12.75" customHeight="1">
      <c r="A102" s="100"/>
      <c r="B102" s="100"/>
      <c r="C102" s="100"/>
      <c r="D102" s="100"/>
      <c r="E102" s="100"/>
      <c r="F102" s="100"/>
      <c r="G102" s="100"/>
      <c r="H102" s="100"/>
      <c r="I102" s="105"/>
      <c r="J102" s="113"/>
      <c r="K102" s="113"/>
      <c r="L102" s="113"/>
      <c r="M102" s="113"/>
      <c r="N102" s="113"/>
      <c r="O102" s="109"/>
      <c r="P102" s="100"/>
      <c r="Q102" s="100"/>
      <c r="R102" s="100"/>
      <c r="S102" s="100"/>
      <c r="T102" s="100"/>
      <c r="U102" s="100"/>
      <c r="V102" s="100"/>
      <c r="W102" s="100"/>
      <c r="X102" s="100"/>
    </row>
    <row r="103" spans="1:24" ht="12.75" customHeight="1">
      <c r="A103" s="100"/>
      <c r="B103" s="100"/>
      <c r="C103" s="100"/>
      <c r="D103" s="100"/>
      <c r="E103" s="100"/>
      <c r="F103" s="100"/>
      <c r="G103" s="100"/>
      <c r="H103" s="100"/>
      <c r="I103" s="105"/>
      <c r="J103" s="110"/>
      <c r="K103" s="110"/>
      <c r="L103" s="110"/>
      <c r="M103" s="110"/>
      <c r="N103" s="110"/>
      <c r="O103" s="110"/>
      <c r="P103" s="100"/>
      <c r="Q103" s="100"/>
      <c r="R103" s="100"/>
      <c r="S103" s="100"/>
      <c r="T103" s="100"/>
      <c r="U103" s="100"/>
      <c r="V103" s="100"/>
      <c r="W103" s="100"/>
      <c r="X103" s="100"/>
    </row>
    <row r="104" spans="1:24" ht="12.75" customHeight="1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</row>
    <row r="105" spans="1:24" ht="12.75" customHeight="1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</row>
    <row r="106" spans="1:24" ht="12.75" customHeight="1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</row>
    <row r="107" spans="1:24" ht="12.75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</row>
    <row r="108" spans="1:24" ht="12.75" customHeight="1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</row>
    <row r="109" spans="1:24" ht="12.75" customHeigh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</row>
    <row r="110" spans="1:24" ht="12.75" customHeight="1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</row>
    <row r="111" spans="1:24" ht="12.75" customHeight="1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</row>
    <row r="112" spans="1:24" ht="12.75" customHeight="1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</row>
    <row r="113" spans="1:24" ht="12.75" customHeight="1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</row>
    <row r="114" spans="1:24" ht="12.75" customHeight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</row>
    <row r="115" spans="1:24" ht="12.75" customHeight="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</row>
    <row r="116" spans="1:24" ht="12.75" customHeight="1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</row>
    <row r="117" spans="1:24" ht="12.75" customHeight="1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</row>
    <row r="118" spans="1:24" ht="12.75" customHeight="1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</row>
    <row r="119" spans="1:24" ht="12.75" customHeight="1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</row>
    <row r="120" spans="1:24" ht="12.75" customHeight="1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</row>
    <row r="121" spans="1:24" ht="12.75" customHeight="1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</row>
    <row r="122" spans="1:24" ht="12.75" customHeight="1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</row>
    <row r="123" spans="1:24" ht="12.75" customHeight="1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</row>
    <row r="124" spans="1:24" ht="12.75" customHeight="1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</row>
    <row r="125" spans="1:24" ht="12.75" customHeight="1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</row>
    <row r="126" spans="1:24" ht="12.75" customHeight="1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</row>
    <row r="127" spans="1:24" ht="12.75" customHeight="1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</row>
    <row r="128" spans="1:24" ht="12.75" customHeight="1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</row>
    <row r="129" spans="1:24" ht="12.75" customHeight="1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</row>
    <row r="130" spans="1:24" ht="12.75" customHeight="1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</row>
    <row r="131" spans="1:24" ht="12.75" customHeight="1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</row>
    <row r="132" spans="1:24" ht="12.75" customHeight="1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</row>
    <row r="133" spans="1:24" ht="12.75" customHeight="1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</row>
    <row r="134" spans="1:24" ht="12.75" customHeight="1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</row>
    <row r="135" spans="1:24" ht="12.75" customHeight="1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</row>
    <row r="136" spans="1:24" ht="12.75" customHeight="1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</row>
    <row r="137" spans="1:24" ht="12.75" customHeight="1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</row>
    <row r="138" spans="1:24" ht="12.75" customHeight="1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</row>
    <row r="139" spans="1:24" ht="12.75" customHeight="1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</row>
    <row r="140" spans="1:24" ht="12.75" customHeight="1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</row>
    <row r="141" spans="1:24" ht="12.75" customHeight="1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</row>
    <row r="142" spans="1:24" ht="12.75" customHeight="1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</row>
    <row r="143" spans="1:24" ht="12.75" customHeight="1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</row>
    <row r="144" spans="1:24" ht="12.75" customHeight="1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</row>
    <row r="145" spans="1:24" ht="12.75" customHeight="1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</row>
    <row r="146" spans="1:24" ht="12.75" customHeight="1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</row>
    <row r="147" spans="1:24" ht="12.75" customHeight="1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</row>
    <row r="148" spans="1:24" ht="12.75" customHeight="1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</row>
    <row r="149" spans="1:24" ht="12.75" customHeight="1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</row>
    <row r="150" spans="1:24" ht="12.75" customHeight="1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</row>
    <row r="151" spans="1:24" ht="12.75" customHeight="1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</row>
    <row r="152" spans="1:24" ht="12.75" customHeight="1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</row>
    <row r="153" spans="1:24" ht="12.75" customHeight="1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</row>
    <row r="154" spans="1:24" ht="12.75" customHeight="1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</row>
    <row r="155" spans="1:24" ht="12.75" customHeight="1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</row>
    <row r="156" spans="1:24" ht="12.75" customHeight="1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</row>
    <row r="157" spans="1:24" ht="12.75" customHeight="1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</row>
    <row r="158" spans="1:24" ht="12.75" customHeight="1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</row>
    <row r="159" spans="1:24" ht="12.75" customHeight="1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</row>
    <row r="160" spans="1:24" ht="12.75" customHeight="1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</row>
    <row r="161" spans="1:24" ht="12.75" customHeight="1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</row>
    <row r="162" spans="1:24" ht="12.75" customHeight="1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</row>
    <row r="163" spans="1:24" ht="12.75" customHeight="1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</row>
    <row r="164" spans="1:24" ht="12.75" customHeight="1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</row>
    <row r="165" spans="1:24" ht="12.75" customHeight="1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</row>
    <row r="166" spans="1:24" ht="12.75" customHeight="1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</row>
    <row r="167" spans="1:24" ht="12.75" customHeight="1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</row>
    <row r="168" spans="1:24" ht="12.75" customHeight="1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</row>
    <row r="169" spans="1:24" ht="12.75" customHeight="1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</row>
    <row r="170" spans="1:24" ht="12.75" customHeight="1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</row>
    <row r="171" spans="1:24" ht="12.75" customHeight="1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</row>
    <row r="172" spans="1:24" ht="12.75" customHeight="1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</row>
    <row r="173" spans="1:24" ht="12.75" customHeight="1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</row>
    <row r="174" spans="1:24" ht="12.75" customHeight="1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</row>
    <row r="175" spans="1:24" ht="12.75" customHeight="1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</row>
    <row r="176" spans="1:24" ht="12.75" customHeight="1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</row>
    <row r="177" spans="1:24" ht="12.75" customHeight="1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</row>
    <row r="178" spans="1:24" ht="12.75" customHeight="1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</row>
    <row r="179" spans="1:24" ht="12.75" customHeight="1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</row>
    <row r="180" spans="1:24" ht="12.75" customHeight="1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</row>
    <row r="181" spans="1:24" ht="12.75" customHeight="1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</row>
    <row r="182" spans="1:24" ht="12.75" customHeight="1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</row>
    <row r="183" spans="1:24" ht="12.75" customHeight="1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</row>
    <row r="184" spans="1:24" ht="12.75" customHeight="1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</row>
    <row r="185" spans="1:24" ht="12.75" customHeight="1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</row>
    <row r="186" spans="1:24" ht="12.75" customHeight="1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</row>
    <row r="187" spans="1:24" ht="12.75" customHeight="1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</row>
    <row r="188" spans="1:24" ht="12.75" customHeight="1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</row>
    <row r="189" spans="1:24" ht="12.75" customHeight="1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</row>
    <row r="190" spans="1:24" ht="12.75" customHeight="1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</row>
    <row r="191" spans="1:24" ht="12.75" customHeight="1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</row>
    <row r="192" spans="1:24" ht="12.75" customHeight="1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</row>
    <row r="193" spans="1:24" ht="12.75" customHeight="1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</row>
    <row r="194" spans="1:24" ht="12.75" customHeight="1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</row>
    <row r="195" spans="1:24" ht="12.75" customHeight="1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</row>
    <row r="196" spans="1:24" ht="12.75" customHeight="1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</row>
    <row r="197" spans="1:24" ht="12.75" customHeight="1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</row>
    <row r="198" spans="1:24" ht="12.75" customHeight="1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</row>
    <row r="199" spans="1:24" ht="12.75" customHeight="1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</row>
    <row r="200" spans="1:24" ht="12.75" customHeight="1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</row>
    <row r="201" spans="1:24" ht="12.75" customHeight="1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</row>
    <row r="202" spans="1:24" ht="12.75" customHeight="1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</row>
    <row r="203" spans="1:24" ht="12.75" customHeight="1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</row>
    <row r="204" spans="1:24" ht="12.75" customHeight="1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</row>
    <row r="205" spans="1:24" ht="12.75" customHeight="1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</row>
    <row r="206" spans="1:24" ht="12.75" customHeight="1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</row>
    <row r="207" spans="1:24" ht="12.75" customHeight="1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</row>
    <row r="208" spans="1:24" ht="12.75" customHeight="1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</row>
    <row r="209" spans="1:24" ht="12.75" customHeight="1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</row>
    <row r="210" spans="1:24" ht="12.75" customHeight="1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</row>
    <row r="211" spans="1:24" ht="12.75" customHeight="1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</row>
    <row r="212" spans="1:24" ht="12.75" customHeight="1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</row>
    <row r="213" spans="1:24" ht="12.75" customHeight="1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</row>
    <row r="214" spans="1:24" ht="12.75" customHeight="1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</row>
    <row r="215" spans="1:24" ht="12.75" customHeight="1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</row>
    <row r="216" spans="1:24" ht="12.75" customHeight="1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</row>
    <row r="217" spans="1:24" ht="12.75" customHeight="1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</row>
    <row r="218" spans="1:24" ht="12.75" customHeight="1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</row>
    <row r="219" spans="1:24" ht="12.75" customHeight="1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</row>
    <row r="220" spans="1:24" ht="12.75" customHeight="1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</row>
    <row r="221" spans="1:24" ht="12.75" customHeight="1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</row>
    <row r="222" spans="1:24" ht="12.75" customHeight="1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</row>
    <row r="223" spans="1:24" ht="12.75" customHeight="1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</row>
    <row r="224" spans="1:24" ht="12.75" customHeight="1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</row>
    <row r="225" spans="1:24" ht="12.75" customHeight="1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</row>
    <row r="226" spans="1:24" ht="12.75" customHeight="1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</row>
    <row r="227" spans="1:24" ht="12.75" customHeight="1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</row>
    <row r="228" spans="1:24" ht="12.75" customHeight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</row>
    <row r="229" spans="1:24" ht="12.75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</row>
    <row r="230" spans="1:24" ht="12.75" customHeight="1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</row>
    <row r="231" spans="1:24" ht="12.75" customHeight="1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</row>
    <row r="232" spans="1:24" ht="12.75" customHeight="1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</row>
    <row r="233" spans="1:24" ht="12.75" customHeight="1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</row>
    <row r="234" spans="1:24" ht="12.75" customHeight="1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</row>
    <row r="235" spans="1:24" ht="12.75" customHeight="1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</row>
    <row r="236" spans="1:24" ht="12.75" customHeight="1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</row>
    <row r="237" spans="1:24" ht="12.75" customHeight="1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</row>
    <row r="238" spans="1:24" ht="12.75" customHeight="1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</row>
    <row r="239" spans="1:24" ht="12.75" customHeight="1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</row>
    <row r="240" spans="1:24" ht="12.75" customHeight="1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</row>
    <row r="241" spans="1:24" ht="12.75" customHeight="1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</row>
    <row r="242" spans="1:24" ht="12.75" customHeight="1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</row>
    <row r="243" spans="1:24" ht="12.75" customHeight="1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</row>
    <row r="244" spans="1:24" ht="12.75" customHeight="1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</row>
    <row r="245" spans="1:24" ht="12.75" customHeight="1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</row>
    <row r="246" spans="1:24" ht="12.75" customHeight="1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</row>
    <row r="247" spans="1:24" ht="12.75" customHeight="1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</row>
    <row r="248" spans="1:24" ht="12.75" customHeight="1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</row>
    <row r="249" spans="1:24" ht="12.75" customHeight="1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</row>
    <row r="250" spans="1:24" ht="12.75" customHeight="1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</row>
    <row r="251" spans="1:24" ht="12.75" customHeight="1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</row>
    <row r="252" spans="1:24" ht="12.75" customHeight="1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</row>
    <row r="253" spans="1:24" ht="12.75" customHeight="1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</row>
    <row r="254" spans="1:24" ht="12.75" customHeight="1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</row>
    <row r="255" spans="1:24" ht="12.75" customHeight="1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</row>
    <row r="256" spans="1:24" ht="12.75" customHeight="1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</row>
    <row r="257" spans="1:24" ht="12.75" customHeight="1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</row>
    <row r="258" spans="1:24" ht="12.75" customHeight="1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</row>
    <row r="259" spans="1:24" ht="12.75" customHeight="1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</row>
    <row r="260" spans="1:24" ht="12.75" customHeight="1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</row>
    <row r="261" spans="1:24" ht="12.75" customHeight="1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</row>
    <row r="262" spans="1:24" ht="12.75" customHeight="1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</row>
    <row r="263" spans="1:24" ht="12.75" customHeight="1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</row>
    <row r="264" spans="1:24" ht="12.75" customHeight="1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</row>
    <row r="265" spans="1:24" ht="12.75" customHeight="1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</row>
    <row r="266" spans="1:24" ht="12.75" customHeight="1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</row>
    <row r="267" spans="1:24" ht="12.75" customHeight="1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</row>
    <row r="268" spans="1:24" ht="12.75" customHeight="1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</row>
    <row r="269" spans="1:24" ht="12.75" customHeight="1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</row>
    <row r="270" spans="1:24" ht="12.75" customHeight="1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</row>
    <row r="271" spans="1:24" ht="12.75" customHeight="1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</row>
    <row r="272" spans="1:24" ht="12.75" customHeight="1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</row>
    <row r="273" spans="1:24" ht="12.75" customHeight="1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</row>
    <row r="274" spans="1:24" ht="12.75" customHeight="1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</row>
    <row r="275" spans="1:24" ht="12.75" customHeight="1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</row>
    <row r="276" spans="1:24" ht="12.75" customHeight="1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</row>
    <row r="277" spans="1:24" ht="12.75" customHeight="1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</row>
    <row r="278" spans="1:24" ht="12.75" customHeight="1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</row>
    <row r="279" spans="1:24" ht="12.75" customHeight="1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</row>
    <row r="280" spans="1:24" ht="12.75" customHeight="1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</row>
    <row r="281" spans="1:24" ht="12.75" customHeight="1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</row>
    <row r="282" spans="1:24" ht="12.75" customHeight="1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</row>
    <row r="283" spans="1:24" ht="12.75" customHeight="1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</row>
    <row r="284" spans="1:24" ht="12.75" customHeight="1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</row>
    <row r="285" spans="1:24" ht="12.75" customHeight="1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</row>
    <row r="286" spans="1:24" ht="12.75" customHeight="1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</row>
    <row r="287" spans="1:24" ht="12.75" customHeight="1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</row>
    <row r="288" spans="1:24" ht="12.75" customHeight="1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</row>
    <row r="289" spans="1:24" ht="12.75" customHeight="1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</row>
    <row r="290" spans="1:24" ht="12.75" customHeight="1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</row>
    <row r="291" spans="1:24" ht="12.75" customHeight="1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</row>
    <row r="292" spans="1:24" ht="12.75" customHeight="1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</row>
    <row r="293" spans="1:24" ht="12.75" customHeight="1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</row>
    <row r="294" spans="1:24" ht="12.75" customHeight="1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</row>
    <row r="295" spans="1:24" ht="12.75" customHeight="1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</row>
    <row r="296" spans="1:24" ht="12.75" customHeight="1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</row>
    <row r="297" spans="1:24" ht="12.75" customHeight="1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</row>
    <row r="298" spans="1:24" ht="12.75" customHeight="1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</row>
    <row r="299" spans="1:24" ht="12.75" customHeight="1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</row>
    <row r="300" spans="1:24" ht="12.75" customHeight="1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</row>
    <row r="301" spans="1:24" ht="12.75" customHeight="1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</row>
    <row r="302" spans="1:24" ht="12.75" customHeight="1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</row>
    <row r="303" spans="1:24" ht="12.75" customHeight="1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</row>
    <row r="304" spans="1:24" ht="12.75" customHeight="1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</row>
    <row r="305" spans="1:24" ht="12.75" customHeight="1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</row>
    <row r="306" spans="1:24" ht="12.75" customHeight="1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</row>
    <row r="307" spans="1:24" ht="12.75" customHeight="1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</row>
    <row r="308" spans="1:24" ht="12.75" customHeight="1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</row>
    <row r="309" spans="1:24" ht="12.75" customHeight="1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</row>
    <row r="310" spans="1:24" ht="12.75" customHeight="1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</row>
    <row r="311" spans="1:24" ht="12.75" customHeight="1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</row>
    <row r="312" spans="1:24" ht="12.75" customHeight="1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</row>
    <row r="313" spans="1:24" ht="12.75" customHeight="1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</row>
    <row r="314" spans="1:24" ht="12.75" customHeight="1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</row>
    <row r="315" spans="1:24" ht="12.75" customHeight="1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</row>
    <row r="316" spans="1:24" ht="12.75" customHeight="1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</row>
    <row r="317" spans="1:24" ht="12.75" customHeight="1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</row>
    <row r="318" spans="1:24" ht="12.75" customHeight="1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</row>
    <row r="319" spans="1:24" ht="12.75" customHeight="1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</row>
    <row r="320" spans="1:24" ht="12.75" customHeight="1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</row>
    <row r="321" spans="1:24" ht="12.75" customHeight="1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</row>
    <row r="322" spans="1:24" ht="12.75" customHeight="1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</row>
    <row r="323" spans="1:24" ht="12.75" customHeight="1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</row>
    <row r="324" spans="1:24" ht="12.75" customHeight="1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</row>
    <row r="325" spans="1:24" ht="12.75" customHeight="1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</row>
    <row r="326" spans="1:24" ht="12.75" customHeight="1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</row>
    <row r="327" spans="1:24" ht="12.75" customHeight="1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</row>
    <row r="328" spans="1:24" ht="12.75" customHeight="1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</row>
    <row r="329" spans="1:24" ht="12.75" customHeight="1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</row>
    <row r="330" spans="1:24" ht="12.75" customHeight="1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</row>
    <row r="331" spans="1:24" ht="12.75" customHeight="1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</row>
    <row r="332" spans="1:24" ht="12.75" customHeight="1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</row>
    <row r="333" spans="1:24" ht="12.75" customHeight="1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</row>
    <row r="334" spans="1:24" ht="12.75" customHeight="1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</row>
    <row r="335" spans="1:24" ht="12.75" customHeight="1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</row>
    <row r="336" spans="1:24" ht="12.75" customHeight="1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</row>
    <row r="337" spans="1:24" ht="12.75" customHeight="1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</row>
    <row r="338" spans="1:24" ht="12.75" customHeight="1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</row>
    <row r="339" spans="1:24" ht="12.75" customHeight="1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</row>
    <row r="340" spans="1:24" ht="12.75" customHeight="1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</row>
    <row r="341" spans="1:24" ht="12.75" customHeight="1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</row>
    <row r="342" spans="1:24" ht="12.75" customHeight="1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</row>
    <row r="343" spans="1:24" ht="12.75" customHeight="1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T343" s="100"/>
      <c r="U343" s="100"/>
      <c r="V343" s="100"/>
      <c r="W343" s="100"/>
      <c r="X343" s="100"/>
    </row>
  </sheetData>
  <sheetProtection selectLockedCells="1"/>
  <mergeCells count="6">
    <mergeCell ref="A3:C3"/>
    <mergeCell ref="N54:O54"/>
    <mergeCell ref="E3:F3"/>
    <mergeCell ref="E19:F19"/>
    <mergeCell ref="E34:F34"/>
    <mergeCell ref="K3:L3"/>
  </mergeCells>
  <phoneticPr fontId="2" type="noConversion"/>
  <conditionalFormatting sqref="C5:C15">
    <cfRule type="cellIs" dxfId="11" priority="15" stopIfTrue="1" operator="lessThan">
      <formula>4</formula>
    </cfRule>
  </conditionalFormatting>
  <conditionalFormatting sqref="F5">
    <cfRule type="expression" dxfId="10" priority="11" stopIfTrue="1">
      <formula>$C$5&lt;4</formula>
    </cfRule>
  </conditionalFormatting>
  <conditionalFormatting sqref="F6">
    <cfRule type="expression" dxfId="9" priority="10" stopIfTrue="1">
      <formula>$C$6&lt;4</formula>
    </cfRule>
  </conditionalFormatting>
  <conditionalFormatting sqref="F7">
    <cfRule type="expression" dxfId="8" priority="9" stopIfTrue="1">
      <formula>$C$7&lt;4</formula>
    </cfRule>
  </conditionalFormatting>
  <conditionalFormatting sqref="F8">
    <cfRule type="expression" dxfId="7" priority="8" stopIfTrue="1">
      <formula>$C$8&lt;4</formula>
    </cfRule>
  </conditionalFormatting>
  <conditionalFormatting sqref="F15">
    <cfRule type="expression" dxfId="6" priority="1" stopIfTrue="1">
      <formula>$C$15&lt;4</formula>
    </cfRule>
  </conditionalFormatting>
  <conditionalFormatting sqref="F14">
    <cfRule type="expression" dxfId="5" priority="2" stopIfTrue="1">
      <formula>$C$14&lt;4</formula>
    </cfRule>
  </conditionalFormatting>
  <conditionalFormatting sqref="F13">
    <cfRule type="expression" dxfId="4" priority="3" stopIfTrue="1">
      <formula>$C$13&lt;4</formula>
    </cfRule>
  </conditionalFormatting>
  <conditionalFormatting sqref="F12">
    <cfRule type="expression" dxfId="3" priority="4" stopIfTrue="1">
      <formula>$C$12&lt;4</formula>
    </cfRule>
  </conditionalFormatting>
  <conditionalFormatting sqref="F11">
    <cfRule type="expression" dxfId="2" priority="5" stopIfTrue="1">
      <formula>$C$11&lt;4</formula>
    </cfRule>
  </conditionalFormatting>
  <conditionalFormatting sqref="F10">
    <cfRule type="expression" dxfId="1" priority="6" stopIfTrue="1">
      <formula>$C$10&lt;4</formula>
    </cfRule>
  </conditionalFormatting>
  <conditionalFormatting sqref="F9">
    <cfRule type="expression" dxfId="0" priority="7" stopIfTrue="1">
      <formula>$C$9&lt;4</formula>
    </cfRule>
  </conditionalFormatting>
  <printOptions horizontalCentered="1" verticalCentered="1"/>
  <pageMargins left="0.75" right="0.75" top="1" bottom="1" header="0.5" footer="0.5"/>
  <pageSetup scale="70" fitToHeight="2" orientation="landscape" r:id="rId1"/>
  <headerFooter alignWithMargins="0">
    <oddHeader>&amp;LVersion 1.2 
3/3/2012&amp;CNIH Modular Budget Template</oddHeader>
  </headerFooter>
  <rowBreaks count="1" manualBreakCount="1">
    <brk id="32" max="16" man="1"/>
  </rowBreaks>
  <ignoredErrors>
    <ignoredError sqref="O5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7"/>
  <sheetViews>
    <sheetView showGridLines="0" view="pageBreakPreview" topLeftCell="A19" zoomScale="90" zoomScaleNormal="100" zoomScaleSheetLayoutView="90" workbookViewId="0">
      <selection activeCell="J60" sqref="J60"/>
    </sheetView>
  </sheetViews>
  <sheetFormatPr defaultColWidth="8.85546875" defaultRowHeight="12.75"/>
  <cols>
    <col min="1" max="1" width="3.140625" customWidth="1"/>
    <col min="2" max="2" width="2.7109375" customWidth="1"/>
    <col min="5" max="6" width="9.42578125" customWidth="1"/>
    <col min="7" max="7" width="9.7109375" bestFit="1" customWidth="1"/>
    <col min="8" max="8" width="5.28515625" customWidth="1"/>
    <col min="9" max="9" width="2.7109375" customWidth="1"/>
    <col min="10" max="10" width="7.42578125" customWidth="1"/>
    <col min="11" max="11" width="1.28515625" customWidth="1"/>
    <col min="12" max="12" width="11" customWidth="1"/>
    <col min="13" max="13" width="1.28515625" customWidth="1"/>
    <col min="14" max="14" width="16" customWidth="1"/>
    <col min="16" max="16" width="2.7109375" customWidth="1"/>
    <col min="17" max="17" width="12.5703125" bestFit="1" customWidth="1"/>
  </cols>
  <sheetData>
    <row r="1" spans="2:16" ht="18">
      <c r="C1" s="1"/>
      <c r="D1" s="1" t="s">
        <v>74</v>
      </c>
    </row>
    <row r="3" spans="2:16">
      <c r="L3" s="17" t="s">
        <v>75</v>
      </c>
      <c r="M3" s="17"/>
    </row>
    <row r="4" spans="2:16" ht="13.5" thickBot="1">
      <c r="L4" s="17" t="s">
        <v>76</v>
      </c>
      <c r="M4" s="17"/>
    </row>
    <row r="5" spans="2:16" ht="4.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6"/>
    </row>
    <row r="6" spans="2:16">
      <c r="B6" s="21"/>
      <c r="C6" s="13" t="s">
        <v>77</v>
      </c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22"/>
      <c r="P6" s="6"/>
    </row>
    <row r="7" spans="2:16">
      <c r="B7" s="21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22"/>
      <c r="P7" s="6"/>
    </row>
    <row r="8" spans="2:16">
      <c r="B8" s="21"/>
      <c r="C8" s="5"/>
      <c r="D8" s="11"/>
      <c r="E8" s="6"/>
      <c r="F8" s="6" t="s">
        <v>34</v>
      </c>
      <c r="G8" s="33"/>
      <c r="H8" s="6"/>
      <c r="I8" s="6"/>
      <c r="J8" s="6" t="s">
        <v>35</v>
      </c>
      <c r="K8" s="6"/>
      <c r="L8" s="33"/>
      <c r="M8" s="6"/>
      <c r="N8" s="7"/>
      <c r="O8" s="22"/>
      <c r="P8" s="6"/>
    </row>
    <row r="9" spans="2:16">
      <c r="B9" s="21"/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22"/>
      <c r="P9" s="6"/>
    </row>
    <row r="10" spans="2:16">
      <c r="B10" s="2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2"/>
      <c r="P10" s="6"/>
    </row>
    <row r="11" spans="2:16">
      <c r="B11" s="21"/>
      <c r="C11" s="14" t="s">
        <v>79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15" t="s">
        <v>63</v>
      </c>
      <c r="O11" s="22"/>
      <c r="P11" s="6"/>
    </row>
    <row r="12" spans="2:16" ht="4.5" customHeight="1">
      <c r="B12" s="21"/>
      <c r="C12" s="14"/>
      <c r="D12" s="6"/>
      <c r="E12" s="6"/>
      <c r="F12" s="6"/>
      <c r="G12" s="6"/>
      <c r="H12" s="6"/>
      <c r="I12" s="6"/>
      <c r="J12" s="6"/>
      <c r="K12" s="6"/>
      <c r="L12" s="6"/>
      <c r="M12" s="6"/>
      <c r="N12" s="15"/>
      <c r="O12" s="22"/>
      <c r="P12" s="6"/>
    </row>
    <row r="13" spans="2:16">
      <c r="B13" s="21"/>
      <c r="C13" s="6"/>
      <c r="D13" s="6"/>
      <c r="E13" s="6"/>
      <c r="F13" s="6"/>
      <c r="G13" s="6"/>
      <c r="H13" s="15"/>
      <c r="I13" s="15"/>
      <c r="J13" s="15"/>
      <c r="K13" s="15"/>
      <c r="L13" s="16" t="s">
        <v>78</v>
      </c>
      <c r="M13" s="16"/>
      <c r="N13" s="193">
        <f>'Detail Worksheet'!J55</f>
        <v>0</v>
      </c>
      <c r="O13" s="71"/>
      <c r="P13" s="6"/>
    </row>
    <row r="14" spans="2:16" ht="4.5" customHeight="1">
      <c r="B14" s="21"/>
      <c r="C14" s="6"/>
      <c r="D14" s="6"/>
      <c r="E14" s="6"/>
      <c r="F14" s="6"/>
      <c r="G14" s="6"/>
      <c r="H14" s="15"/>
      <c r="I14" s="15"/>
      <c r="J14" s="15"/>
      <c r="K14" s="15"/>
      <c r="L14" s="16"/>
      <c r="M14" s="16"/>
      <c r="N14" s="194"/>
      <c r="O14" s="22"/>
      <c r="P14" s="6"/>
    </row>
    <row r="15" spans="2:16">
      <c r="B15" s="21"/>
      <c r="C15" s="6"/>
      <c r="D15" s="6"/>
      <c r="E15" s="6"/>
      <c r="F15" s="6"/>
      <c r="G15" s="6"/>
      <c r="H15" s="15"/>
      <c r="I15" s="15"/>
      <c r="J15" s="15"/>
      <c r="K15" s="15"/>
      <c r="L15" s="16" t="s">
        <v>36</v>
      </c>
      <c r="M15" s="16"/>
      <c r="N15" s="193">
        <f>'Detail Worksheet'!J57</f>
        <v>0</v>
      </c>
      <c r="O15" s="71"/>
      <c r="P15" s="6"/>
    </row>
    <row r="16" spans="2:16" ht="4.5" customHeight="1">
      <c r="B16" s="21"/>
      <c r="C16" s="6"/>
      <c r="D16" s="6"/>
      <c r="E16" s="6"/>
      <c r="F16" s="6"/>
      <c r="G16" s="6"/>
      <c r="H16" s="15"/>
      <c r="I16" s="15"/>
      <c r="J16" s="15"/>
      <c r="K16" s="15"/>
      <c r="L16" s="16"/>
      <c r="M16" s="16"/>
      <c r="N16" s="194"/>
      <c r="O16" s="22"/>
      <c r="P16" s="6"/>
    </row>
    <row r="17" spans="2:16">
      <c r="B17" s="21"/>
      <c r="C17" s="6"/>
      <c r="D17" s="6"/>
      <c r="E17" s="6"/>
      <c r="F17" s="6"/>
      <c r="G17" s="6"/>
      <c r="H17" s="15"/>
      <c r="I17" s="15"/>
      <c r="J17" s="15"/>
      <c r="K17" s="15"/>
      <c r="L17" s="16" t="s">
        <v>37</v>
      </c>
      <c r="M17" s="16"/>
      <c r="N17" s="193">
        <f>'Detail Worksheet'!J58</f>
        <v>0</v>
      </c>
      <c r="O17" s="72"/>
      <c r="P17" s="6"/>
    </row>
    <row r="18" spans="2:16" ht="4.5" customHeight="1" thickBot="1">
      <c r="B18" s="23"/>
      <c r="C18" s="24"/>
      <c r="D18" s="24"/>
      <c r="E18" s="24"/>
      <c r="F18" s="24"/>
      <c r="G18" s="24"/>
      <c r="H18" s="25"/>
      <c r="I18" s="25"/>
      <c r="J18" s="26"/>
      <c r="K18" s="26"/>
      <c r="L18" s="25"/>
      <c r="M18" s="25"/>
      <c r="N18" s="24"/>
      <c r="O18" s="27"/>
      <c r="P18" s="6"/>
    </row>
    <row r="19" spans="2:16" ht="4.5" customHeight="1">
      <c r="B19" s="18"/>
      <c r="C19" s="19"/>
      <c r="D19" s="19"/>
      <c r="E19" s="19"/>
      <c r="F19" s="19"/>
      <c r="G19" s="19"/>
      <c r="H19" s="28"/>
      <c r="I19" s="28"/>
      <c r="J19" s="28"/>
      <c r="K19" s="28"/>
      <c r="L19" s="28"/>
      <c r="M19" s="28"/>
      <c r="N19" s="19"/>
      <c r="O19" s="20"/>
      <c r="P19" s="6"/>
    </row>
    <row r="20" spans="2:16">
      <c r="B20" s="21"/>
      <c r="C20" s="14" t="s">
        <v>80</v>
      </c>
      <c r="D20" s="6"/>
      <c r="E20" s="6"/>
      <c r="F20" s="6"/>
      <c r="G20" s="6"/>
      <c r="H20" s="15"/>
      <c r="I20" s="15"/>
      <c r="J20" s="15"/>
      <c r="K20" s="15"/>
      <c r="L20" s="15"/>
      <c r="M20" s="15"/>
      <c r="N20" s="6"/>
      <c r="O20" s="22"/>
      <c r="P20" s="6"/>
    </row>
    <row r="21" spans="2:16">
      <c r="B21" s="21"/>
      <c r="C21" s="6"/>
      <c r="D21" s="6"/>
      <c r="E21" s="6"/>
      <c r="F21" s="6"/>
      <c r="G21" s="6"/>
      <c r="H21" s="15"/>
      <c r="I21" s="15"/>
      <c r="J21" s="15" t="s">
        <v>60</v>
      </c>
      <c r="K21" s="15"/>
      <c r="L21" s="15" t="s">
        <v>60</v>
      </c>
      <c r="M21" s="15"/>
      <c r="N21" s="15" t="s">
        <v>63</v>
      </c>
      <c r="O21" s="22"/>
      <c r="P21" s="6"/>
    </row>
    <row r="22" spans="2:16">
      <c r="B22" s="21"/>
      <c r="C22" s="6"/>
      <c r="D22" s="6"/>
      <c r="E22" s="15" t="s">
        <v>81</v>
      </c>
      <c r="F22" s="6"/>
      <c r="G22" s="6"/>
      <c r="H22" s="15"/>
      <c r="I22" s="15"/>
      <c r="J22" s="15" t="s">
        <v>61</v>
      </c>
      <c r="K22" s="15"/>
      <c r="L22" s="15" t="s">
        <v>62</v>
      </c>
      <c r="M22" s="15"/>
      <c r="N22" s="6"/>
      <c r="O22" s="22"/>
      <c r="P22" s="6"/>
    </row>
    <row r="23" spans="2:16">
      <c r="B23" s="21"/>
      <c r="C23" s="2" t="s">
        <v>59</v>
      </c>
      <c r="D23" s="3"/>
      <c r="E23" s="3"/>
      <c r="F23" s="3"/>
      <c r="G23" s="3"/>
      <c r="H23" s="4"/>
      <c r="I23" s="6"/>
      <c r="J23" s="207">
        <f>'Detail Worksheet'!B74</f>
        <v>0.53500000000000003</v>
      </c>
      <c r="K23" s="12"/>
      <c r="L23" s="63">
        <f>'Detail Worksheet'!J73</f>
        <v>0</v>
      </c>
      <c r="M23" s="12"/>
      <c r="N23" s="193">
        <f>L23*J23</f>
        <v>0</v>
      </c>
      <c r="O23" s="72"/>
      <c r="P23" s="6"/>
    </row>
    <row r="24" spans="2:16">
      <c r="B24" s="21"/>
      <c r="C24" s="10"/>
      <c r="D24" s="8"/>
      <c r="E24" s="8"/>
      <c r="F24" s="8"/>
      <c r="G24" s="8"/>
      <c r="H24" s="9"/>
      <c r="I24" s="6"/>
      <c r="J24" s="146"/>
      <c r="K24" s="12"/>
      <c r="L24" s="12"/>
      <c r="M24" s="12"/>
      <c r="N24" s="12"/>
      <c r="O24" s="22"/>
      <c r="P24" s="6"/>
    </row>
    <row r="25" spans="2:16">
      <c r="B25" s="21"/>
      <c r="C25" s="2"/>
      <c r="D25" s="3"/>
      <c r="E25" s="3"/>
      <c r="F25" s="3"/>
      <c r="G25" s="3"/>
      <c r="H25" s="4"/>
      <c r="I25" s="6"/>
      <c r="J25" s="147">
        <v>0</v>
      </c>
      <c r="K25" s="12"/>
      <c r="L25" s="63"/>
      <c r="M25" s="12"/>
      <c r="N25" s="63">
        <f>J25*L25</f>
        <v>0</v>
      </c>
      <c r="O25" s="72"/>
      <c r="P25" s="6"/>
    </row>
    <row r="26" spans="2:16">
      <c r="B26" s="21"/>
      <c r="C26" s="10"/>
      <c r="D26" s="8"/>
      <c r="E26" s="8"/>
      <c r="F26" s="8"/>
      <c r="G26" s="8"/>
      <c r="H26" s="9"/>
      <c r="I26" s="6"/>
      <c r="J26" s="146"/>
      <c r="K26" s="12"/>
      <c r="L26" s="12"/>
      <c r="M26" s="12"/>
      <c r="N26" s="12"/>
      <c r="O26" s="22"/>
      <c r="P26" s="6"/>
    </row>
    <row r="27" spans="2:16">
      <c r="B27" s="21"/>
      <c r="C27" s="2"/>
      <c r="D27" s="3"/>
      <c r="E27" s="3"/>
      <c r="F27" s="3"/>
      <c r="G27" s="3"/>
      <c r="H27" s="4"/>
      <c r="I27" s="6"/>
      <c r="J27" s="147">
        <v>0</v>
      </c>
      <c r="K27" s="12"/>
      <c r="L27" s="63"/>
      <c r="M27" s="12"/>
      <c r="N27" s="63">
        <f>J27*L27</f>
        <v>0</v>
      </c>
      <c r="O27" s="72"/>
      <c r="P27" s="6"/>
    </row>
    <row r="28" spans="2:16">
      <c r="B28" s="21"/>
      <c r="C28" s="10"/>
      <c r="D28" s="8"/>
      <c r="E28" s="8"/>
      <c r="F28" s="8"/>
      <c r="G28" s="8"/>
      <c r="H28" s="9"/>
      <c r="I28" s="6"/>
      <c r="J28" s="146"/>
      <c r="K28" s="12"/>
      <c r="L28" s="12"/>
      <c r="M28" s="12"/>
      <c r="N28" s="12"/>
      <c r="O28" s="22"/>
      <c r="P28" s="6"/>
    </row>
    <row r="29" spans="2:16">
      <c r="B29" s="21"/>
      <c r="C29" s="2"/>
      <c r="D29" s="3"/>
      <c r="E29" s="3"/>
      <c r="F29" s="3"/>
      <c r="G29" s="3"/>
      <c r="H29" s="4"/>
      <c r="I29" s="6"/>
      <c r="J29" s="147">
        <v>0</v>
      </c>
      <c r="K29" s="12"/>
      <c r="L29" s="63"/>
      <c r="M29" s="12"/>
      <c r="N29" s="63">
        <f>J29*L29</f>
        <v>0</v>
      </c>
      <c r="O29" s="72"/>
      <c r="P29" s="6"/>
    </row>
    <row r="30" spans="2:16">
      <c r="B30" s="21"/>
      <c r="C30" s="10"/>
      <c r="D30" s="8"/>
      <c r="E30" s="8"/>
      <c r="F30" s="8"/>
      <c r="G30" s="8"/>
      <c r="H30" s="7"/>
      <c r="I30" s="6"/>
      <c r="J30" s="6"/>
      <c r="K30" s="6"/>
      <c r="L30" s="6"/>
      <c r="M30" s="6"/>
      <c r="N30" s="6"/>
      <c r="O30" s="22"/>
      <c r="P30" s="6"/>
    </row>
    <row r="31" spans="2:16">
      <c r="B31" s="29" t="s">
        <v>38</v>
      </c>
      <c r="C31" s="6"/>
      <c r="D31" s="6"/>
      <c r="E31" s="6"/>
      <c r="F31" s="6"/>
      <c r="G31" s="6"/>
      <c r="H31" s="2" t="s">
        <v>9</v>
      </c>
      <c r="I31" s="3"/>
      <c r="J31" s="3"/>
      <c r="K31" s="3"/>
      <c r="L31" s="3"/>
      <c r="M31" s="3"/>
      <c r="N31" s="4"/>
      <c r="O31" s="22"/>
      <c r="P31" s="6"/>
    </row>
    <row r="32" spans="2:16">
      <c r="B32" s="21"/>
      <c r="C32" s="6"/>
      <c r="D32" s="6"/>
      <c r="E32" s="6"/>
      <c r="F32" s="6"/>
      <c r="G32" s="6"/>
      <c r="H32" s="5" t="s">
        <v>11</v>
      </c>
      <c r="I32" s="6"/>
      <c r="J32" s="6"/>
      <c r="K32" s="6"/>
      <c r="L32" s="6"/>
      <c r="M32" s="6"/>
      <c r="N32" s="7"/>
      <c r="O32" s="22"/>
      <c r="P32" s="6"/>
    </row>
    <row r="33" spans="2:18">
      <c r="B33" s="21"/>
      <c r="C33" s="6"/>
      <c r="D33" s="6"/>
      <c r="E33" s="6"/>
      <c r="F33" s="6"/>
      <c r="G33" s="6"/>
      <c r="H33" s="5" t="s">
        <v>13</v>
      </c>
      <c r="I33" s="6"/>
      <c r="J33" s="6"/>
      <c r="K33" s="6"/>
      <c r="L33" s="6"/>
      <c r="M33" s="6"/>
      <c r="N33" s="7"/>
      <c r="O33" s="22"/>
      <c r="P33" s="6"/>
    </row>
    <row r="34" spans="2:18" ht="3.75" customHeight="1">
      <c r="B34" s="21"/>
      <c r="C34" s="6"/>
      <c r="D34" s="6"/>
      <c r="E34" s="6"/>
      <c r="F34" s="6"/>
      <c r="G34" s="6"/>
      <c r="H34" s="5"/>
      <c r="I34" s="6"/>
      <c r="J34" s="6"/>
      <c r="K34" s="6"/>
      <c r="L34" s="6"/>
      <c r="M34" s="6"/>
      <c r="N34" s="7"/>
      <c r="O34" s="22"/>
      <c r="P34" s="6"/>
    </row>
    <row r="35" spans="2:18" ht="2.25" customHeight="1">
      <c r="B35" s="21"/>
      <c r="C35" s="6"/>
      <c r="D35" s="6"/>
      <c r="E35" s="6"/>
      <c r="F35" s="6"/>
      <c r="G35" s="6"/>
      <c r="H35" s="10"/>
      <c r="I35" s="8"/>
      <c r="J35" s="8"/>
      <c r="K35" s="8"/>
      <c r="L35" s="8"/>
      <c r="M35" s="8"/>
      <c r="N35" s="9"/>
      <c r="O35" s="22"/>
      <c r="P35" s="6"/>
    </row>
    <row r="36" spans="2:18" ht="4.5" customHeight="1"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2"/>
      <c r="O36" s="22"/>
      <c r="P36" s="6"/>
    </row>
    <row r="37" spans="2:18">
      <c r="B37" s="21"/>
      <c r="C37" s="6" t="s">
        <v>39</v>
      </c>
      <c r="D37" s="6"/>
      <c r="E37" s="6"/>
      <c r="F37" s="6"/>
      <c r="G37" s="206">
        <v>40619</v>
      </c>
      <c r="H37" s="6"/>
      <c r="I37" s="6"/>
      <c r="J37" s="6"/>
      <c r="K37" s="6"/>
      <c r="L37" s="12" t="s">
        <v>40</v>
      </c>
      <c r="M37" s="6"/>
      <c r="N37" s="193">
        <f>N29+N27+N25+N23</f>
        <v>0</v>
      </c>
      <c r="O37" s="72"/>
      <c r="P37" s="6"/>
    </row>
    <row r="38" spans="2:18" ht="4.5" customHeight="1" thickBo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82"/>
      <c r="O38" s="27"/>
      <c r="P38" s="6"/>
    </row>
    <row r="39" spans="2:18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3"/>
      <c r="O39" s="20"/>
      <c r="P39" s="6"/>
      <c r="Q39" t="s">
        <v>33</v>
      </c>
      <c r="R39" t="s">
        <v>82</v>
      </c>
    </row>
    <row r="40" spans="2:18">
      <c r="B40" s="21"/>
      <c r="C40" s="6" t="s">
        <v>41</v>
      </c>
      <c r="D40" s="6"/>
      <c r="E40" s="6"/>
      <c r="F40" s="6"/>
      <c r="G40" s="6"/>
      <c r="H40" s="6"/>
      <c r="I40" s="6"/>
      <c r="J40" s="6"/>
      <c r="K40" s="6"/>
      <c r="L40" s="12" t="s">
        <v>42</v>
      </c>
      <c r="M40" s="6"/>
      <c r="N40" s="193">
        <f>N37+N17</f>
        <v>0</v>
      </c>
      <c r="O40" s="72"/>
      <c r="P40" s="6"/>
      <c r="Q40" s="198">
        <f>'Detail Worksheet'!J77</f>
        <v>0</v>
      </c>
    </row>
    <row r="41" spans="2:18">
      <c r="B41" s="2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2"/>
      <c r="P41" s="6"/>
    </row>
    <row r="42" spans="2:18">
      <c r="B42" s="21"/>
      <c r="C42" s="13" t="s">
        <v>64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4"/>
      <c r="O42" s="22"/>
      <c r="P42" s="6"/>
    </row>
    <row r="43" spans="2:18">
      <c r="B43" s="21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7"/>
      <c r="O43" s="22"/>
      <c r="P43" s="6"/>
    </row>
    <row r="44" spans="2:18">
      <c r="B44" s="21"/>
      <c r="C44" s="5"/>
      <c r="D44" s="11"/>
      <c r="E44" s="6"/>
      <c r="F44" s="6" t="s">
        <v>34</v>
      </c>
      <c r="G44" s="33"/>
      <c r="H44" s="6"/>
      <c r="I44" s="6"/>
      <c r="J44" s="6" t="s">
        <v>35</v>
      </c>
      <c r="K44" s="6"/>
      <c r="L44" s="33"/>
      <c r="M44" s="6"/>
      <c r="N44" s="7"/>
      <c r="O44" s="22"/>
      <c r="P44" s="6"/>
    </row>
    <row r="45" spans="2:18">
      <c r="B45" s="21"/>
      <c r="C45" s="10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22"/>
      <c r="P45" s="6"/>
    </row>
    <row r="46" spans="2:18" ht="4.5" customHeight="1">
      <c r="B46" s="2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2"/>
      <c r="P46" s="6"/>
    </row>
    <row r="47" spans="2:18">
      <c r="B47" s="21"/>
      <c r="C47" s="14" t="s">
        <v>79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15" t="s">
        <v>63</v>
      </c>
      <c r="O47" s="22"/>
      <c r="P47" s="6"/>
    </row>
    <row r="48" spans="2:18" ht="4.5" customHeight="1">
      <c r="B48" s="2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5"/>
      <c r="O48" s="22"/>
      <c r="P48" s="6"/>
    </row>
    <row r="49" spans="2:16">
      <c r="B49" s="21"/>
      <c r="C49" s="6"/>
      <c r="D49" s="6"/>
      <c r="E49" s="6"/>
      <c r="F49" s="6"/>
      <c r="G49" s="6"/>
      <c r="H49" s="6"/>
      <c r="I49" s="6"/>
      <c r="J49" s="148"/>
      <c r="K49" s="148"/>
      <c r="L49" s="16" t="s">
        <v>78</v>
      </c>
      <c r="M49" s="149"/>
      <c r="N49" s="193">
        <f>'Detail Worksheet'!K55</f>
        <v>0</v>
      </c>
      <c r="O49" s="71"/>
      <c r="P49" s="6"/>
    </row>
    <row r="50" spans="2:16" ht="4.5" customHeight="1">
      <c r="B50" s="21"/>
      <c r="C50" s="6"/>
      <c r="D50" s="6"/>
      <c r="E50" s="6"/>
      <c r="F50" s="6"/>
      <c r="G50" s="6"/>
      <c r="H50" s="6"/>
      <c r="I50" s="6"/>
      <c r="J50" s="149"/>
      <c r="K50" s="149"/>
      <c r="L50" s="16"/>
      <c r="M50" s="149"/>
      <c r="N50" s="194"/>
      <c r="O50" s="22"/>
      <c r="P50" s="6"/>
    </row>
    <row r="51" spans="2:16">
      <c r="B51" s="21"/>
      <c r="C51" s="6"/>
      <c r="D51" s="6"/>
      <c r="E51" s="6"/>
      <c r="F51" s="6"/>
      <c r="G51" s="6"/>
      <c r="H51" s="6"/>
      <c r="I51" s="6"/>
      <c r="J51" s="149"/>
      <c r="K51" s="149"/>
      <c r="L51" s="16" t="s">
        <v>36</v>
      </c>
      <c r="M51" s="149"/>
      <c r="N51" s="193">
        <f>'Detail Worksheet'!K57</f>
        <v>0</v>
      </c>
      <c r="O51" s="71"/>
      <c r="P51" s="6"/>
    </row>
    <row r="52" spans="2:16" ht="4.5" customHeight="1">
      <c r="B52" s="21"/>
      <c r="C52" s="6"/>
      <c r="D52" s="6"/>
      <c r="E52" s="6"/>
      <c r="F52" s="6"/>
      <c r="G52" s="6"/>
      <c r="H52" s="6"/>
      <c r="I52" s="6"/>
      <c r="J52" s="149"/>
      <c r="K52" s="149"/>
      <c r="L52" s="16"/>
      <c r="M52" s="149"/>
      <c r="N52" s="194"/>
      <c r="O52" s="22"/>
      <c r="P52" s="6"/>
    </row>
    <row r="53" spans="2:16">
      <c r="B53" s="21"/>
      <c r="C53" s="6"/>
      <c r="D53" s="6"/>
      <c r="E53" s="6"/>
      <c r="F53" s="6"/>
      <c r="G53" s="6"/>
      <c r="H53" s="6"/>
      <c r="I53" s="6"/>
      <c r="J53" s="149"/>
      <c r="K53" s="149"/>
      <c r="L53" s="16" t="s">
        <v>37</v>
      </c>
      <c r="M53" s="149"/>
      <c r="N53" s="193">
        <f>'Detail Worksheet'!K58</f>
        <v>0</v>
      </c>
      <c r="O53" s="72"/>
      <c r="P53" s="6"/>
    </row>
    <row r="54" spans="2:16" ht="4.5" customHeight="1" thickBot="1">
      <c r="B54" s="23"/>
      <c r="C54" s="24"/>
      <c r="D54" s="24"/>
      <c r="E54" s="24"/>
      <c r="F54" s="24"/>
      <c r="G54" s="24"/>
      <c r="H54" s="24"/>
      <c r="I54" s="24"/>
      <c r="J54" s="152"/>
      <c r="K54" s="152"/>
      <c r="L54" s="152"/>
      <c r="M54" s="152"/>
      <c r="N54" s="152"/>
      <c r="O54" s="27"/>
      <c r="P54" s="6"/>
    </row>
    <row r="55" spans="2:16" ht="4.5" customHeight="1">
      <c r="B55" s="18"/>
      <c r="C55" s="19"/>
      <c r="D55" s="19"/>
      <c r="E55" s="19"/>
      <c r="F55" s="19"/>
      <c r="G55" s="19"/>
      <c r="H55" s="19"/>
      <c r="I55" s="19"/>
      <c r="J55" s="153"/>
      <c r="K55" s="153"/>
      <c r="L55" s="153"/>
      <c r="M55" s="153"/>
      <c r="N55" s="153"/>
      <c r="O55" s="20"/>
      <c r="P55" s="6"/>
    </row>
    <row r="56" spans="2:16">
      <c r="B56" s="21"/>
      <c r="C56" s="14" t="s">
        <v>80</v>
      </c>
      <c r="D56" s="6"/>
      <c r="E56" s="6"/>
      <c r="F56" s="6"/>
      <c r="G56" s="6"/>
      <c r="H56" s="6"/>
      <c r="I56" s="6"/>
      <c r="J56" s="149"/>
      <c r="K56" s="149"/>
      <c r="L56" s="149"/>
      <c r="M56" s="149"/>
      <c r="N56" s="149"/>
      <c r="O56" s="22"/>
      <c r="P56" s="6"/>
    </row>
    <row r="57" spans="2:16">
      <c r="B57" s="21"/>
      <c r="C57" s="6"/>
      <c r="D57" s="6"/>
      <c r="E57" s="6"/>
      <c r="F57" s="6"/>
      <c r="G57" s="6"/>
      <c r="H57" s="15"/>
      <c r="I57" s="15"/>
      <c r="J57" s="15" t="s">
        <v>60</v>
      </c>
      <c r="K57" s="15"/>
      <c r="L57" s="15" t="s">
        <v>60</v>
      </c>
      <c r="M57" s="15"/>
      <c r="N57" s="15" t="s">
        <v>63</v>
      </c>
      <c r="O57" s="22"/>
      <c r="P57" s="6"/>
    </row>
    <row r="58" spans="2:16">
      <c r="B58" s="21"/>
      <c r="C58" s="6"/>
      <c r="D58" s="6"/>
      <c r="E58" s="15" t="s">
        <v>81</v>
      </c>
      <c r="F58" s="6"/>
      <c r="G58" s="6"/>
      <c r="H58" s="15"/>
      <c r="I58" s="15"/>
      <c r="J58" s="15" t="s">
        <v>61</v>
      </c>
      <c r="K58" s="15"/>
      <c r="L58" s="15" t="s">
        <v>62</v>
      </c>
      <c r="M58" s="15"/>
      <c r="N58" s="149"/>
      <c r="O58" s="22"/>
      <c r="P58" s="6"/>
    </row>
    <row r="59" spans="2:16">
      <c r="B59" s="21"/>
      <c r="C59" s="2" t="s">
        <v>59</v>
      </c>
      <c r="D59" s="3"/>
      <c r="E59" s="3"/>
      <c r="F59" s="3"/>
      <c r="G59" s="3"/>
      <c r="H59" s="4"/>
      <c r="I59" s="6"/>
      <c r="J59" s="208">
        <f>'Detail Worksheet'!B75</f>
        <v>0.53500000000000003</v>
      </c>
      <c r="K59" s="151"/>
      <c r="L59" s="150">
        <f>'Detail Worksheet'!K73</f>
        <v>0</v>
      </c>
      <c r="M59" s="151"/>
      <c r="N59" s="193">
        <f>J59*L59</f>
        <v>0</v>
      </c>
      <c r="O59" s="72"/>
      <c r="P59" s="6"/>
    </row>
    <row r="60" spans="2:16">
      <c r="B60" s="21"/>
      <c r="C60" s="10"/>
      <c r="D60" s="8"/>
      <c r="E60" s="8"/>
      <c r="F60" s="8"/>
      <c r="G60" s="8"/>
      <c r="H60" s="9"/>
      <c r="I60" s="6"/>
      <c r="J60" s="151"/>
      <c r="K60" s="151"/>
      <c r="L60" s="151"/>
      <c r="M60" s="151"/>
      <c r="N60" s="151"/>
      <c r="O60" s="22"/>
      <c r="P60" s="6"/>
    </row>
    <row r="61" spans="2:16">
      <c r="B61" s="21"/>
      <c r="C61" s="2"/>
      <c r="D61" s="3"/>
      <c r="E61" s="3"/>
      <c r="F61" s="3"/>
      <c r="G61" s="3"/>
      <c r="H61" s="4"/>
      <c r="I61" s="6"/>
      <c r="J61" s="154">
        <v>0</v>
      </c>
      <c r="K61" s="151"/>
      <c r="L61" s="150"/>
      <c r="M61" s="151"/>
      <c r="N61" s="150">
        <f>(N53-L61)*J61</f>
        <v>0</v>
      </c>
      <c r="O61" s="72"/>
      <c r="P61" s="6"/>
    </row>
    <row r="62" spans="2:16">
      <c r="B62" s="21"/>
      <c r="C62" s="10"/>
      <c r="D62" s="8"/>
      <c r="E62" s="8"/>
      <c r="F62" s="8"/>
      <c r="G62" s="8"/>
      <c r="H62" s="9"/>
      <c r="I62" s="6"/>
      <c r="J62" s="151"/>
      <c r="K62" s="151"/>
      <c r="L62" s="151"/>
      <c r="M62" s="151"/>
      <c r="N62" s="151"/>
      <c r="O62" s="22"/>
      <c r="P62" s="6"/>
    </row>
    <row r="63" spans="2:16">
      <c r="B63" s="21"/>
      <c r="C63" s="2"/>
      <c r="D63" s="3"/>
      <c r="E63" s="3"/>
      <c r="F63" s="3"/>
      <c r="G63" s="3"/>
      <c r="H63" s="4"/>
      <c r="I63" s="6"/>
      <c r="J63" s="154">
        <v>0</v>
      </c>
      <c r="K63" s="151"/>
      <c r="L63" s="150"/>
      <c r="M63" s="151"/>
      <c r="N63" s="150">
        <f>(N53-L63)*J63</f>
        <v>0</v>
      </c>
      <c r="O63" s="72"/>
      <c r="P63" s="6"/>
    </row>
    <row r="64" spans="2:16">
      <c r="B64" s="21"/>
      <c r="C64" s="10"/>
      <c r="D64" s="8"/>
      <c r="E64" s="8"/>
      <c r="F64" s="8"/>
      <c r="G64" s="8"/>
      <c r="H64" s="9"/>
      <c r="I64" s="6"/>
      <c r="J64" s="151"/>
      <c r="K64" s="151"/>
      <c r="L64" s="151"/>
      <c r="M64" s="151"/>
      <c r="N64" s="151"/>
      <c r="O64" s="22"/>
      <c r="P64" s="6"/>
    </row>
    <row r="65" spans="2:18">
      <c r="B65" s="21"/>
      <c r="C65" s="2"/>
      <c r="D65" s="3"/>
      <c r="E65" s="3"/>
      <c r="F65" s="3"/>
      <c r="G65" s="3"/>
      <c r="H65" s="4"/>
      <c r="I65" s="6"/>
      <c r="J65" s="154">
        <v>0</v>
      </c>
      <c r="K65" s="151"/>
      <c r="L65" s="150"/>
      <c r="M65" s="151"/>
      <c r="N65" s="150">
        <f>(N53-L65)*J65</f>
        <v>0</v>
      </c>
      <c r="O65" s="72"/>
      <c r="P65" s="6"/>
    </row>
    <row r="66" spans="2:18">
      <c r="B66" s="21"/>
      <c r="C66" s="10"/>
      <c r="D66" s="8"/>
      <c r="E66" s="8"/>
      <c r="F66" s="8"/>
      <c r="G66" s="8"/>
      <c r="H66" s="7"/>
      <c r="I66" s="6"/>
      <c r="J66" s="6"/>
      <c r="K66" s="6"/>
      <c r="L66" s="6"/>
      <c r="M66" s="6"/>
      <c r="N66" s="6"/>
      <c r="O66" s="22"/>
      <c r="P66" s="6"/>
    </row>
    <row r="67" spans="2:18">
      <c r="B67" s="29" t="s">
        <v>38</v>
      </c>
      <c r="C67" s="6"/>
      <c r="D67" s="6"/>
      <c r="E67" s="6"/>
      <c r="F67" s="6"/>
      <c r="G67" s="6"/>
      <c r="H67" s="2" t="s">
        <v>9</v>
      </c>
      <c r="I67" s="3"/>
      <c r="J67" s="3"/>
      <c r="K67" s="3"/>
      <c r="L67" s="3"/>
      <c r="M67" s="3"/>
      <c r="N67" s="4"/>
      <c r="O67" s="22"/>
      <c r="P67" s="6"/>
    </row>
    <row r="68" spans="2:18">
      <c r="B68" s="21"/>
      <c r="C68" s="6"/>
      <c r="D68" s="6"/>
      <c r="E68" s="6"/>
      <c r="F68" s="6"/>
      <c r="G68" s="6"/>
      <c r="H68" s="5" t="s">
        <v>11</v>
      </c>
      <c r="I68" s="6"/>
      <c r="J68" s="6"/>
      <c r="K68" s="6"/>
      <c r="L68" s="6"/>
      <c r="M68" s="6"/>
      <c r="N68" s="7"/>
      <c r="O68" s="22"/>
      <c r="P68" s="6"/>
    </row>
    <row r="69" spans="2:18">
      <c r="B69" s="21"/>
      <c r="C69" s="6"/>
      <c r="D69" s="6"/>
      <c r="E69" s="6"/>
      <c r="F69" s="6"/>
      <c r="G69" s="6"/>
      <c r="H69" s="5" t="s">
        <v>13</v>
      </c>
      <c r="I69" s="6"/>
      <c r="J69" s="6"/>
      <c r="K69" s="6"/>
      <c r="L69" s="6"/>
      <c r="M69" s="6"/>
      <c r="N69" s="7"/>
      <c r="O69" s="22"/>
      <c r="P69" s="6"/>
    </row>
    <row r="70" spans="2:18">
      <c r="B70" s="21"/>
      <c r="C70" s="6"/>
      <c r="D70" s="6"/>
      <c r="E70" s="6"/>
      <c r="F70" s="6"/>
      <c r="G70" s="6"/>
      <c r="H70" s="5"/>
      <c r="I70" s="6"/>
      <c r="J70" s="6"/>
      <c r="K70" s="6"/>
      <c r="L70" s="6"/>
      <c r="M70" s="6"/>
      <c r="N70" s="7"/>
      <c r="O70" s="22"/>
      <c r="P70" s="6"/>
    </row>
    <row r="71" spans="2:18">
      <c r="B71" s="21"/>
      <c r="C71" s="6"/>
      <c r="D71" s="6"/>
      <c r="E71" s="6"/>
      <c r="F71" s="6"/>
      <c r="G71" s="6"/>
      <c r="H71" s="10"/>
      <c r="I71" s="8"/>
      <c r="J71" s="8"/>
      <c r="K71" s="8"/>
      <c r="L71" s="8"/>
      <c r="M71" s="8"/>
      <c r="N71" s="9"/>
      <c r="O71" s="22"/>
      <c r="P71" s="6"/>
    </row>
    <row r="72" spans="2:18" ht="4.5" customHeight="1">
      <c r="B72" s="2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2"/>
      <c r="O72" s="22"/>
      <c r="P72" s="6"/>
    </row>
    <row r="73" spans="2:18">
      <c r="B73" s="21"/>
      <c r="C73" s="6" t="s">
        <v>39</v>
      </c>
      <c r="D73" s="6"/>
      <c r="E73" s="6"/>
      <c r="F73" s="6"/>
      <c r="G73" s="206">
        <v>40619</v>
      </c>
      <c r="H73" s="6"/>
      <c r="I73" s="6"/>
      <c r="J73" s="6"/>
      <c r="K73" s="6"/>
      <c r="L73" s="12" t="s">
        <v>40</v>
      </c>
      <c r="M73" s="6"/>
      <c r="N73" s="193">
        <f>N59+N61+N63+N65</f>
        <v>0</v>
      </c>
      <c r="O73" s="72"/>
      <c r="P73" s="6"/>
    </row>
    <row r="74" spans="2:18" ht="4.5" customHeight="1">
      <c r="B74" s="30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4"/>
      <c r="O74" s="31"/>
      <c r="P74" s="6"/>
    </row>
    <row r="75" spans="2:18" ht="12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2"/>
      <c r="O75" s="22"/>
      <c r="P75" s="6"/>
      <c r="Q75" t="s">
        <v>33</v>
      </c>
      <c r="R75" t="s">
        <v>82</v>
      </c>
    </row>
    <row r="76" spans="2:18" ht="12.75" customHeight="1">
      <c r="B76" s="21"/>
      <c r="C76" s="14" t="s">
        <v>41</v>
      </c>
      <c r="D76" s="14"/>
      <c r="E76" s="14"/>
      <c r="F76" s="14"/>
      <c r="G76" s="6"/>
      <c r="H76" s="6"/>
      <c r="I76" s="6"/>
      <c r="J76" s="6"/>
      <c r="K76" s="6"/>
      <c r="L76" s="12" t="s">
        <v>42</v>
      </c>
      <c r="M76" s="6"/>
      <c r="N76" s="193">
        <f>N53+N73</f>
        <v>0</v>
      </c>
      <c r="O76" s="72"/>
      <c r="P76" s="6"/>
      <c r="Q76" s="198">
        <f>'Detail Worksheet'!K77</f>
        <v>0</v>
      </c>
    </row>
    <row r="77" spans="2:18" ht="4.5" customHeight="1" thickBo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7"/>
      <c r="P77" s="6"/>
    </row>
  </sheetData>
  <sheetProtection selectLockedCells="1"/>
  <phoneticPr fontId="2" type="noConversion"/>
  <pageMargins left="0.75" right="0.75" top="1" bottom="1" header="0.5" footer="0.5"/>
  <pageSetup scale="79" orientation="portrait" r:id="rId1"/>
  <headerFooter alignWithMargins="0">
    <oddHeader>&amp;LVersion 1.2 
3/3/2012&amp;CNIH Modular Budget Template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94"/>
  <sheetViews>
    <sheetView showGridLines="0" topLeftCell="A37" zoomScaleNormal="100" workbookViewId="0">
      <selection activeCell="J59" sqref="J59"/>
    </sheetView>
  </sheetViews>
  <sheetFormatPr defaultColWidth="8.85546875" defaultRowHeight="12.75"/>
  <cols>
    <col min="1" max="1" width="0.85546875" customWidth="1"/>
    <col min="2" max="2" width="2.7109375" customWidth="1"/>
    <col min="5" max="6" width="9.42578125" customWidth="1"/>
    <col min="7" max="7" width="9.28515625" customWidth="1"/>
    <col min="8" max="8" width="3" customWidth="1"/>
    <col min="9" max="9" width="2.7109375" customWidth="1"/>
    <col min="10" max="10" width="7.42578125" customWidth="1"/>
    <col min="11" max="11" width="1.28515625" customWidth="1"/>
    <col min="12" max="12" width="10" customWidth="1"/>
    <col min="13" max="13" width="1.28515625" customWidth="1"/>
    <col min="14" max="14" width="12.85546875" customWidth="1"/>
    <col min="15" max="15" width="6.42578125" customWidth="1"/>
    <col min="16" max="16" width="2.7109375" customWidth="1"/>
    <col min="17" max="17" width="12" bestFit="1" customWidth="1"/>
  </cols>
  <sheetData>
    <row r="1" spans="2:16" ht="18">
      <c r="C1" s="1"/>
      <c r="D1" s="1" t="s">
        <v>66</v>
      </c>
    </row>
    <row r="2" spans="2:16" ht="12" customHeight="1" thickBot="1">
      <c r="L2" s="17" t="s">
        <v>75</v>
      </c>
      <c r="M2" s="17"/>
    </row>
    <row r="3" spans="2:16" ht="13.5" hidden="1" thickBot="1">
      <c r="L3" s="17" t="s">
        <v>76</v>
      </c>
      <c r="M3" s="17"/>
    </row>
    <row r="4" spans="2:16" ht="3.75" customHeight="1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6"/>
    </row>
    <row r="5" spans="2:16">
      <c r="B5" s="21"/>
      <c r="C5" s="13" t="s">
        <v>67</v>
      </c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22"/>
      <c r="P5" s="6"/>
    </row>
    <row r="6" spans="2:16" ht="3.75" customHeight="1">
      <c r="B6" s="21"/>
      <c r="C6" s="5"/>
      <c r="D6" s="6"/>
      <c r="E6" s="6"/>
      <c r="F6" s="6"/>
      <c r="G6" s="6"/>
      <c r="H6" s="148"/>
      <c r="I6" s="148"/>
      <c r="J6" s="148"/>
      <c r="K6" s="148"/>
      <c r="L6" s="148"/>
      <c r="M6" s="148"/>
      <c r="N6" s="155"/>
      <c r="O6" s="156"/>
      <c r="P6" s="6"/>
    </row>
    <row r="7" spans="2:16">
      <c r="B7" s="21"/>
      <c r="C7" s="5"/>
      <c r="D7" s="11"/>
      <c r="E7" s="6"/>
      <c r="F7" s="6" t="s">
        <v>34</v>
      </c>
      <c r="G7" s="33"/>
      <c r="H7" s="148"/>
      <c r="I7" s="148"/>
      <c r="J7" s="148" t="s">
        <v>35</v>
      </c>
      <c r="K7" s="148"/>
      <c r="L7" s="157"/>
      <c r="M7" s="148"/>
      <c r="N7" s="155"/>
      <c r="O7" s="156"/>
      <c r="P7" s="6"/>
    </row>
    <row r="8" spans="2:16" ht="6.75" customHeight="1">
      <c r="B8" s="21"/>
      <c r="C8" s="10"/>
      <c r="D8" s="8"/>
      <c r="E8" s="8"/>
      <c r="F8" s="8"/>
      <c r="G8" s="8"/>
      <c r="H8" s="158"/>
      <c r="I8" s="158"/>
      <c r="J8" s="158"/>
      <c r="K8" s="158"/>
      <c r="L8" s="158"/>
      <c r="M8" s="158"/>
      <c r="N8" s="159"/>
      <c r="O8" s="156"/>
      <c r="P8" s="6"/>
    </row>
    <row r="9" spans="2:16" ht="3" customHeight="1">
      <c r="B9" s="21"/>
      <c r="C9" s="6"/>
      <c r="D9" s="6"/>
      <c r="E9" s="6"/>
      <c r="F9" s="6"/>
      <c r="G9" s="6"/>
      <c r="H9" s="148"/>
      <c r="I9" s="148"/>
      <c r="J9" s="148"/>
      <c r="K9" s="148"/>
      <c r="L9" s="148"/>
      <c r="M9" s="148"/>
      <c r="N9" s="148"/>
      <c r="O9" s="156"/>
      <c r="P9" s="6"/>
    </row>
    <row r="10" spans="2:16">
      <c r="B10" s="21"/>
      <c r="C10" s="14" t="s">
        <v>79</v>
      </c>
      <c r="D10" s="6"/>
      <c r="E10" s="6"/>
      <c r="F10" s="6"/>
      <c r="G10" s="6"/>
      <c r="H10" s="148"/>
      <c r="I10" s="148"/>
      <c r="J10" s="148"/>
      <c r="K10" s="148"/>
      <c r="L10" s="148"/>
      <c r="M10" s="148"/>
      <c r="N10" s="15" t="s">
        <v>63</v>
      </c>
      <c r="O10" s="160"/>
      <c r="P10" s="15"/>
    </row>
    <row r="11" spans="2:16" ht="4.5" customHeight="1">
      <c r="B11" s="21"/>
      <c r="C11" s="14"/>
      <c r="D11" s="6"/>
      <c r="E11" s="6"/>
      <c r="F11" s="6"/>
      <c r="G11" s="6"/>
      <c r="H11" s="149"/>
      <c r="I11" s="149"/>
      <c r="J11" s="149"/>
      <c r="K11" s="149"/>
      <c r="L11" s="149"/>
      <c r="M11" s="149"/>
      <c r="N11" s="87"/>
      <c r="O11" s="160"/>
      <c r="P11" s="15"/>
    </row>
    <row r="12" spans="2:16">
      <c r="B12" s="21"/>
      <c r="C12" s="6"/>
      <c r="D12" s="6"/>
      <c r="E12" s="6"/>
      <c r="F12" s="6"/>
      <c r="G12" s="6"/>
      <c r="H12" s="15"/>
      <c r="I12" s="15"/>
      <c r="J12" s="15"/>
      <c r="K12" s="15"/>
      <c r="L12" s="16" t="s">
        <v>78</v>
      </c>
      <c r="M12" s="16"/>
      <c r="N12" s="193">
        <f>'Detail Worksheet'!L55</f>
        <v>0</v>
      </c>
      <c r="O12" s="161"/>
      <c r="P12" s="70"/>
    </row>
    <row r="13" spans="2:16" ht="4.5" customHeight="1">
      <c r="B13" s="21"/>
      <c r="C13" s="6"/>
      <c r="D13" s="6"/>
      <c r="E13" s="6"/>
      <c r="F13" s="6"/>
      <c r="G13" s="6"/>
      <c r="H13" s="15"/>
      <c r="I13" s="15"/>
      <c r="J13" s="15"/>
      <c r="K13" s="15"/>
      <c r="L13" s="16"/>
      <c r="M13" s="16"/>
      <c r="N13" s="194"/>
      <c r="O13" s="160"/>
      <c r="P13" s="6"/>
    </row>
    <row r="14" spans="2:16">
      <c r="B14" s="21"/>
      <c r="C14" s="6"/>
      <c r="D14" s="6"/>
      <c r="E14" s="6"/>
      <c r="F14" s="6"/>
      <c r="G14" s="6"/>
      <c r="H14" s="15"/>
      <c r="I14" s="15"/>
      <c r="J14" s="15"/>
      <c r="K14" s="15"/>
      <c r="L14" s="16" t="s">
        <v>36</v>
      </c>
      <c r="M14" s="16"/>
      <c r="N14" s="193">
        <f>'Detail Worksheet'!L57</f>
        <v>0</v>
      </c>
      <c r="O14" s="161"/>
      <c r="P14" s="70"/>
    </row>
    <row r="15" spans="2:16" ht="4.5" customHeight="1">
      <c r="B15" s="21"/>
      <c r="C15" s="6"/>
      <c r="D15" s="6"/>
      <c r="E15" s="6"/>
      <c r="F15" s="6"/>
      <c r="G15" s="6"/>
      <c r="H15" s="15"/>
      <c r="I15" s="15"/>
      <c r="J15" s="15"/>
      <c r="K15" s="15"/>
      <c r="L15" s="16"/>
      <c r="M15" s="16"/>
      <c r="N15" s="194"/>
      <c r="O15" s="160"/>
      <c r="P15" s="6"/>
    </row>
    <row r="16" spans="2:16">
      <c r="B16" s="21"/>
      <c r="C16" s="6"/>
      <c r="D16" s="6"/>
      <c r="E16" s="6"/>
      <c r="F16" s="6"/>
      <c r="G16" s="6"/>
      <c r="H16" s="15"/>
      <c r="I16" s="15"/>
      <c r="J16" s="15"/>
      <c r="K16" s="15"/>
      <c r="L16" s="16" t="s">
        <v>37</v>
      </c>
      <c r="M16" s="16"/>
      <c r="N16" s="193">
        <f>'Bud per 3 &amp; 4'!N12+'Bud per 3 &amp; 4'!N14</f>
        <v>0</v>
      </c>
      <c r="O16" s="161"/>
      <c r="P16" s="64"/>
    </row>
    <row r="17" spans="2:16" ht="4.5" customHeight="1" thickBot="1">
      <c r="B17" s="23"/>
      <c r="C17" s="24"/>
      <c r="D17" s="24"/>
      <c r="E17" s="24"/>
      <c r="F17" s="24"/>
      <c r="G17" s="24"/>
      <c r="H17" s="25"/>
      <c r="I17" s="25"/>
      <c r="J17" s="26"/>
      <c r="K17" s="26"/>
      <c r="L17" s="25"/>
      <c r="M17" s="25"/>
      <c r="N17" s="162"/>
      <c r="O17" s="163"/>
      <c r="P17" s="6"/>
    </row>
    <row r="18" spans="2:16" ht="4.5" customHeight="1">
      <c r="B18" s="18"/>
      <c r="C18" s="19"/>
      <c r="D18" s="19"/>
      <c r="E18" s="19"/>
      <c r="F18" s="19"/>
      <c r="G18" s="19"/>
      <c r="H18" s="28"/>
      <c r="I18" s="28"/>
      <c r="J18" s="28"/>
      <c r="K18" s="28"/>
      <c r="L18" s="28"/>
      <c r="M18" s="28"/>
      <c r="N18" s="164"/>
      <c r="O18" s="165"/>
      <c r="P18" s="6"/>
    </row>
    <row r="19" spans="2:16">
      <c r="B19" s="21"/>
      <c r="C19" s="14" t="s">
        <v>80</v>
      </c>
      <c r="D19" s="6"/>
      <c r="E19" s="6"/>
      <c r="F19" s="6"/>
      <c r="G19" s="6"/>
      <c r="H19" s="15"/>
      <c r="I19" s="15"/>
      <c r="J19" s="15"/>
      <c r="K19" s="15"/>
      <c r="L19" s="15"/>
      <c r="M19" s="15"/>
      <c r="N19" s="151"/>
      <c r="O19" s="160"/>
      <c r="P19" s="6"/>
    </row>
    <row r="20" spans="2:16">
      <c r="B20" s="21"/>
      <c r="C20" s="6"/>
      <c r="D20" s="6"/>
      <c r="E20" s="6"/>
      <c r="F20" s="6"/>
      <c r="G20" s="6"/>
      <c r="H20" s="15"/>
      <c r="I20" s="15"/>
      <c r="J20" s="15" t="s">
        <v>60</v>
      </c>
      <c r="K20" s="15"/>
      <c r="L20" s="15" t="s">
        <v>60</v>
      </c>
      <c r="M20" s="15"/>
      <c r="N20" s="15" t="s">
        <v>63</v>
      </c>
      <c r="O20" s="160"/>
      <c r="P20" s="15"/>
    </row>
    <row r="21" spans="2:16">
      <c r="B21" s="21"/>
      <c r="C21" s="6"/>
      <c r="D21" s="6"/>
      <c r="E21" s="15" t="s">
        <v>81</v>
      </c>
      <c r="F21" s="6"/>
      <c r="G21" s="6"/>
      <c r="H21" s="15"/>
      <c r="I21" s="15"/>
      <c r="J21" s="15" t="s">
        <v>61</v>
      </c>
      <c r="K21" s="15"/>
      <c r="L21" s="15" t="s">
        <v>62</v>
      </c>
      <c r="M21" s="15"/>
      <c r="N21" s="151"/>
      <c r="O21" s="160"/>
      <c r="P21" s="6"/>
    </row>
    <row r="22" spans="2:16">
      <c r="B22" s="21"/>
      <c r="C22" s="2" t="s">
        <v>59</v>
      </c>
      <c r="D22" s="3"/>
      <c r="E22" s="3"/>
      <c r="F22" s="3"/>
      <c r="G22" s="3"/>
      <c r="H22" s="166"/>
      <c r="I22" s="149"/>
      <c r="J22" s="209">
        <f>'Detail Worksheet'!B76</f>
        <v>0.54</v>
      </c>
      <c r="K22" s="149"/>
      <c r="L22" s="168">
        <f>'Detail Worksheet'!L73</f>
        <v>0</v>
      </c>
      <c r="M22" s="149"/>
      <c r="N22" s="193">
        <f>J22*L22</f>
        <v>0</v>
      </c>
      <c r="O22" s="161"/>
      <c r="P22" s="64"/>
    </row>
    <row r="23" spans="2:16">
      <c r="B23" s="21"/>
      <c r="C23" s="10"/>
      <c r="D23" s="8"/>
      <c r="E23" s="8"/>
      <c r="F23" s="8"/>
      <c r="G23" s="8"/>
      <c r="H23" s="169"/>
      <c r="I23" s="149"/>
      <c r="J23" s="149"/>
      <c r="K23" s="149"/>
      <c r="L23" s="149"/>
      <c r="M23" s="149"/>
      <c r="N23" s="151"/>
      <c r="O23" s="160"/>
      <c r="P23" s="6"/>
    </row>
    <row r="24" spans="2:16">
      <c r="B24" s="21"/>
      <c r="C24" s="2"/>
      <c r="D24" s="3"/>
      <c r="E24" s="3"/>
      <c r="F24" s="3"/>
      <c r="G24" s="3"/>
      <c r="H24" s="166"/>
      <c r="I24" s="149"/>
      <c r="J24" s="167">
        <v>0</v>
      </c>
      <c r="K24" s="149"/>
      <c r="L24" s="168"/>
      <c r="M24" s="149"/>
      <c r="N24" s="150">
        <f>J24*L24</f>
        <v>0</v>
      </c>
      <c r="O24" s="161"/>
      <c r="P24" s="64"/>
    </row>
    <row r="25" spans="2:16">
      <c r="B25" s="21"/>
      <c r="C25" s="10"/>
      <c r="D25" s="8"/>
      <c r="E25" s="8"/>
      <c r="F25" s="8"/>
      <c r="G25" s="8"/>
      <c r="H25" s="169"/>
      <c r="I25" s="149"/>
      <c r="J25" s="149"/>
      <c r="K25" s="149"/>
      <c r="L25" s="149"/>
      <c r="M25" s="149"/>
      <c r="N25" s="151"/>
      <c r="O25" s="160"/>
      <c r="P25" s="6"/>
    </row>
    <row r="26" spans="2:16">
      <c r="B26" s="21"/>
      <c r="C26" s="2"/>
      <c r="D26" s="3"/>
      <c r="E26" s="3"/>
      <c r="F26" s="3"/>
      <c r="G26" s="3"/>
      <c r="H26" s="166"/>
      <c r="I26" s="149"/>
      <c r="J26" s="167">
        <v>0</v>
      </c>
      <c r="K26" s="149"/>
      <c r="L26" s="168"/>
      <c r="M26" s="149"/>
      <c r="N26" s="150">
        <f>J26*L26</f>
        <v>0</v>
      </c>
      <c r="O26" s="161"/>
      <c r="P26" s="64"/>
    </row>
    <row r="27" spans="2:16">
      <c r="B27" s="21"/>
      <c r="C27" s="10"/>
      <c r="D27" s="8"/>
      <c r="E27" s="8"/>
      <c r="F27" s="8"/>
      <c r="G27" s="8"/>
      <c r="H27" s="169"/>
      <c r="I27" s="149"/>
      <c r="J27" s="149"/>
      <c r="K27" s="149"/>
      <c r="L27" s="149"/>
      <c r="M27" s="149"/>
      <c r="N27" s="151"/>
      <c r="O27" s="160"/>
      <c r="P27" s="6"/>
    </row>
    <row r="28" spans="2:16">
      <c r="B28" s="21"/>
      <c r="C28" s="2"/>
      <c r="D28" s="3"/>
      <c r="E28" s="3"/>
      <c r="F28" s="3"/>
      <c r="G28" s="3"/>
      <c r="H28" s="166"/>
      <c r="I28" s="149"/>
      <c r="J28" s="167">
        <v>0</v>
      </c>
      <c r="K28" s="149"/>
      <c r="L28" s="168"/>
      <c r="M28" s="149"/>
      <c r="N28" s="150">
        <f>J28*L28</f>
        <v>0</v>
      </c>
      <c r="O28" s="161"/>
      <c r="P28" s="64"/>
    </row>
    <row r="29" spans="2:16" ht="5.25" customHeight="1">
      <c r="B29" s="21"/>
      <c r="C29" s="10"/>
      <c r="D29" s="8"/>
      <c r="E29" s="8"/>
      <c r="F29" s="8"/>
      <c r="G29" s="8"/>
      <c r="H29" s="170"/>
      <c r="I29" s="149"/>
      <c r="J29" s="149"/>
      <c r="K29" s="149"/>
      <c r="L29" s="149"/>
      <c r="M29" s="149"/>
      <c r="N29" s="151"/>
      <c r="O29" s="160"/>
      <c r="P29" s="6"/>
    </row>
    <row r="30" spans="2:16">
      <c r="B30" s="29" t="s">
        <v>38</v>
      </c>
      <c r="C30" s="6"/>
      <c r="D30" s="6"/>
      <c r="E30" s="6"/>
      <c r="F30" s="6"/>
      <c r="G30" s="6"/>
      <c r="H30" s="2" t="s">
        <v>8</v>
      </c>
      <c r="I30" s="3"/>
      <c r="J30" s="3"/>
      <c r="K30" s="171"/>
      <c r="L30" s="171"/>
      <c r="M30" s="171"/>
      <c r="N30" s="172"/>
      <c r="O30" s="160"/>
      <c r="P30" s="6"/>
    </row>
    <row r="31" spans="2:16">
      <c r="B31" s="21"/>
      <c r="C31" s="6"/>
      <c r="D31" s="6"/>
      <c r="E31" s="6"/>
      <c r="F31" s="6"/>
      <c r="G31" s="6"/>
      <c r="H31" s="453" t="s">
        <v>10</v>
      </c>
      <c r="I31" s="454"/>
      <c r="J31" s="454"/>
      <c r="K31" s="149"/>
      <c r="L31" s="149"/>
      <c r="M31" s="149"/>
      <c r="N31" s="173"/>
      <c r="O31" s="160"/>
      <c r="P31" s="6"/>
    </row>
    <row r="32" spans="2:16">
      <c r="B32" s="21"/>
      <c r="C32" s="6"/>
      <c r="D32" s="6"/>
      <c r="E32" s="6"/>
      <c r="F32" s="6"/>
      <c r="G32" s="6"/>
      <c r="H32" s="453" t="s">
        <v>12</v>
      </c>
      <c r="I32" s="454"/>
      <c r="J32" s="454"/>
      <c r="K32" s="149"/>
      <c r="L32" s="149"/>
      <c r="M32" s="149"/>
      <c r="N32" s="173"/>
      <c r="O32" s="160"/>
      <c r="P32" s="6"/>
    </row>
    <row r="33" spans="2:18" ht="1.5" customHeight="1">
      <c r="B33" s="21"/>
      <c r="C33" s="6"/>
      <c r="D33" s="6"/>
      <c r="E33" s="6"/>
      <c r="F33" s="6"/>
      <c r="G33" s="6"/>
      <c r="H33" s="5"/>
      <c r="K33" s="149"/>
      <c r="L33" s="149"/>
      <c r="M33" s="149"/>
      <c r="N33" s="173"/>
      <c r="O33" s="160"/>
      <c r="P33" s="6"/>
    </row>
    <row r="34" spans="2:18" ht="3" customHeight="1">
      <c r="B34" s="21"/>
      <c r="C34" s="6"/>
      <c r="D34" s="6"/>
      <c r="E34" s="6"/>
      <c r="F34" s="6"/>
      <c r="G34" s="6"/>
      <c r="H34" s="174"/>
      <c r="I34" s="175"/>
      <c r="J34" s="175"/>
      <c r="K34" s="175"/>
      <c r="L34" s="175"/>
      <c r="M34" s="175"/>
      <c r="N34" s="176"/>
      <c r="O34" s="160"/>
      <c r="P34" s="6"/>
    </row>
    <row r="35" spans="2:18" ht="4.5" customHeight="1">
      <c r="B35" s="21"/>
      <c r="C35" s="6"/>
      <c r="D35" s="6"/>
      <c r="E35" s="6"/>
      <c r="F35" s="6"/>
      <c r="G35" s="6"/>
      <c r="H35" s="149"/>
      <c r="I35" s="149"/>
      <c r="J35" s="149"/>
      <c r="K35" s="149"/>
      <c r="L35" s="149"/>
      <c r="M35" s="149"/>
      <c r="N35" s="151"/>
      <c r="O35" s="160"/>
      <c r="P35" s="6"/>
    </row>
    <row r="36" spans="2:18">
      <c r="B36" s="21"/>
      <c r="C36" s="6" t="s">
        <v>39</v>
      </c>
      <c r="D36" s="6"/>
      <c r="E36" s="6"/>
      <c r="F36" s="6"/>
      <c r="G36" s="206">
        <v>40619</v>
      </c>
      <c r="H36" s="149"/>
      <c r="I36" s="149"/>
      <c r="J36" s="149"/>
      <c r="K36" s="149"/>
      <c r="L36" s="151" t="s">
        <v>40</v>
      </c>
      <c r="M36" s="149"/>
      <c r="N36" s="193">
        <f>N22+N24+N26+N28</f>
        <v>0</v>
      </c>
      <c r="O36" s="161"/>
      <c r="P36" s="64"/>
    </row>
    <row r="37" spans="2:18" ht="4.5" customHeight="1" thickBot="1">
      <c r="B37" s="23"/>
      <c r="C37" s="24"/>
      <c r="D37" s="24"/>
      <c r="E37" s="24"/>
      <c r="F37" s="24"/>
      <c r="G37" s="24"/>
      <c r="H37" s="152"/>
      <c r="I37" s="152"/>
      <c r="J37" s="152"/>
      <c r="K37" s="152"/>
      <c r="L37" s="152"/>
      <c r="M37" s="152"/>
      <c r="N37" s="162"/>
      <c r="O37" s="163"/>
      <c r="P37" s="6"/>
    </row>
    <row r="38" spans="2:18">
      <c r="B38" s="18"/>
      <c r="C38" s="19"/>
      <c r="D38" s="19"/>
      <c r="E38" s="19"/>
      <c r="F38" s="19"/>
      <c r="G38" s="19"/>
      <c r="H38" s="153"/>
      <c r="I38" s="153"/>
      <c r="J38" s="153"/>
      <c r="K38" s="153"/>
      <c r="L38" s="153"/>
      <c r="M38" s="153"/>
      <c r="N38" s="164"/>
      <c r="O38" s="165"/>
      <c r="P38" s="6"/>
      <c r="Q38" t="s">
        <v>33</v>
      </c>
      <c r="R38" t="s">
        <v>82</v>
      </c>
    </row>
    <row r="39" spans="2:18">
      <c r="B39" s="21"/>
      <c r="C39" s="6" t="s">
        <v>41</v>
      </c>
      <c r="D39" s="6"/>
      <c r="E39" s="6"/>
      <c r="F39" s="6"/>
      <c r="G39" s="6"/>
      <c r="H39" s="149"/>
      <c r="I39" s="149"/>
      <c r="J39" s="149"/>
      <c r="K39" s="149"/>
      <c r="L39" s="151" t="s">
        <v>42</v>
      </c>
      <c r="M39" s="149"/>
      <c r="N39" s="193">
        <f>N16+N36</f>
        <v>0</v>
      </c>
      <c r="O39" s="161"/>
      <c r="P39" s="64"/>
      <c r="Q39" s="198">
        <f>'Detail Worksheet'!L77</f>
        <v>0</v>
      </c>
    </row>
    <row r="40" spans="2:18" ht="3.75" customHeight="1">
      <c r="B40" s="21"/>
      <c r="C40" s="6"/>
      <c r="D40" s="6"/>
      <c r="E40" s="6"/>
      <c r="F40" s="6"/>
      <c r="G40" s="6"/>
      <c r="H40" s="149"/>
      <c r="I40" s="149"/>
      <c r="J40" s="149"/>
      <c r="K40" s="149"/>
      <c r="L40" s="149"/>
      <c r="M40" s="149"/>
      <c r="N40" s="151"/>
      <c r="O40" s="160"/>
      <c r="P40" s="6"/>
    </row>
    <row r="41" spans="2:18">
      <c r="B41" s="21"/>
      <c r="C41" s="13" t="s">
        <v>68</v>
      </c>
      <c r="D41" s="3"/>
      <c r="E41" s="3"/>
      <c r="F41" s="3"/>
      <c r="G41" s="3"/>
      <c r="H41" s="171"/>
      <c r="I41" s="171"/>
      <c r="J41" s="171"/>
      <c r="K41" s="171"/>
      <c r="L41" s="171"/>
      <c r="M41" s="171"/>
      <c r="N41" s="172"/>
      <c r="O41" s="160"/>
      <c r="P41" s="6"/>
    </row>
    <row r="42" spans="2:18" ht="3" customHeight="1">
      <c r="B42" s="21"/>
      <c r="C42" s="5"/>
      <c r="D42" s="6"/>
      <c r="E42" s="6"/>
      <c r="F42" s="6"/>
      <c r="G42" s="6"/>
      <c r="H42" s="149"/>
      <c r="I42" s="149"/>
      <c r="J42" s="149"/>
      <c r="K42" s="149"/>
      <c r="L42" s="149"/>
      <c r="M42" s="149"/>
      <c r="N42" s="173"/>
      <c r="O42" s="160"/>
      <c r="P42" s="6"/>
    </row>
    <row r="43" spans="2:18">
      <c r="B43" s="21"/>
      <c r="C43" s="5"/>
      <c r="D43" s="11"/>
      <c r="E43" s="6"/>
      <c r="F43" s="6" t="s">
        <v>34</v>
      </c>
      <c r="G43" s="33"/>
      <c r="H43" s="149"/>
      <c r="I43" s="149"/>
      <c r="J43" s="149" t="s">
        <v>35</v>
      </c>
      <c r="K43" s="149"/>
      <c r="L43" s="177"/>
      <c r="M43" s="149"/>
      <c r="N43" s="173"/>
      <c r="O43" s="160"/>
      <c r="P43" s="6"/>
    </row>
    <row r="44" spans="2:18" ht="3.75" customHeight="1">
      <c r="B44" s="21"/>
      <c r="C44" s="10"/>
      <c r="D44" s="8"/>
      <c r="E44" s="8"/>
      <c r="F44" s="8"/>
      <c r="G44" s="8"/>
      <c r="H44" s="175"/>
      <c r="I44" s="175"/>
      <c r="J44" s="175"/>
      <c r="K44" s="175"/>
      <c r="L44" s="175"/>
      <c r="M44" s="175"/>
      <c r="N44" s="176"/>
      <c r="O44" s="160"/>
      <c r="P44" s="6"/>
    </row>
    <row r="45" spans="2:18" ht="4.5" customHeight="1">
      <c r="B45" s="21"/>
      <c r="C45" s="6"/>
      <c r="D45" s="6"/>
      <c r="E45" s="6"/>
      <c r="F45" s="6"/>
      <c r="G45" s="6"/>
      <c r="H45" s="149"/>
      <c r="I45" s="149"/>
      <c r="J45" s="149"/>
      <c r="K45" s="149"/>
      <c r="L45" s="149"/>
      <c r="M45" s="149"/>
      <c r="N45" s="151"/>
      <c r="O45" s="160"/>
      <c r="P45" s="6"/>
    </row>
    <row r="46" spans="2:18" ht="12" customHeight="1">
      <c r="B46" s="21"/>
      <c r="C46" s="14" t="s">
        <v>79</v>
      </c>
      <c r="D46" s="6"/>
      <c r="E46" s="6"/>
      <c r="F46" s="6"/>
      <c r="G46" s="6"/>
      <c r="H46" s="149"/>
      <c r="I46" s="149"/>
      <c r="J46" s="149"/>
      <c r="K46" s="149"/>
      <c r="L46" s="149"/>
      <c r="M46" s="149"/>
      <c r="N46" s="16" t="s">
        <v>63</v>
      </c>
      <c r="O46" s="160"/>
      <c r="P46" s="15"/>
    </row>
    <row r="47" spans="2:18" ht="4.5" customHeight="1">
      <c r="B47" s="21"/>
      <c r="C47" s="6"/>
      <c r="D47" s="6"/>
      <c r="E47" s="6"/>
      <c r="F47" s="6"/>
      <c r="G47" s="6"/>
      <c r="H47" s="149"/>
      <c r="I47" s="149"/>
      <c r="J47" s="149"/>
      <c r="K47" s="149"/>
      <c r="L47" s="149"/>
      <c r="M47" s="149"/>
      <c r="N47" s="16"/>
      <c r="O47" s="160"/>
      <c r="P47" s="15"/>
    </row>
    <row r="48" spans="2:18">
      <c r="B48" s="21"/>
      <c r="C48" s="6"/>
      <c r="D48" s="6"/>
      <c r="E48" s="6"/>
      <c r="F48" s="6"/>
      <c r="G48" s="6"/>
      <c r="H48" s="149"/>
      <c r="I48" s="149"/>
      <c r="J48" s="149"/>
      <c r="K48" s="149"/>
      <c r="L48" s="16" t="s">
        <v>78</v>
      </c>
      <c r="M48" s="149"/>
      <c r="N48" s="193">
        <f>'Detail Worksheet'!M55</f>
        <v>0</v>
      </c>
      <c r="O48" s="161"/>
      <c r="P48" s="70"/>
    </row>
    <row r="49" spans="2:16" ht="4.5" customHeight="1">
      <c r="B49" s="21"/>
      <c r="C49" s="6"/>
      <c r="D49" s="6"/>
      <c r="E49" s="6"/>
      <c r="F49" s="6"/>
      <c r="G49" s="6"/>
      <c r="H49" s="149"/>
      <c r="I49" s="149"/>
      <c r="J49" s="149"/>
      <c r="K49" s="149"/>
      <c r="L49" s="16"/>
      <c r="M49" s="149"/>
      <c r="N49" s="194"/>
      <c r="O49" s="160"/>
      <c r="P49" s="6"/>
    </row>
    <row r="50" spans="2:16">
      <c r="B50" s="21"/>
      <c r="C50" s="6"/>
      <c r="D50" s="6"/>
      <c r="E50" s="6"/>
      <c r="F50" s="6"/>
      <c r="G50" s="6"/>
      <c r="H50" s="149"/>
      <c r="I50" s="149"/>
      <c r="J50" s="149"/>
      <c r="K50" s="149"/>
      <c r="L50" s="16" t="s">
        <v>36</v>
      </c>
      <c r="M50" s="149"/>
      <c r="N50" s="193">
        <f>'Detail Worksheet'!M57</f>
        <v>0</v>
      </c>
      <c r="O50" s="161"/>
      <c r="P50" s="70"/>
    </row>
    <row r="51" spans="2:16" ht="4.5" customHeight="1">
      <c r="B51" s="21"/>
      <c r="C51" s="6"/>
      <c r="D51" s="6"/>
      <c r="E51" s="6"/>
      <c r="F51" s="6"/>
      <c r="G51" s="6"/>
      <c r="H51" s="149"/>
      <c r="I51" s="149"/>
      <c r="J51" s="149"/>
      <c r="K51" s="149"/>
      <c r="L51" s="16"/>
      <c r="M51" s="149"/>
      <c r="N51" s="194"/>
      <c r="O51" s="160"/>
      <c r="P51" s="6"/>
    </row>
    <row r="52" spans="2:16">
      <c r="B52" s="21"/>
      <c r="C52" s="6"/>
      <c r="D52" s="6"/>
      <c r="E52" s="6"/>
      <c r="F52" s="6"/>
      <c r="G52" s="6"/>
      <c r="H52" s="149"/>
      <c r="I52" s="149"/>
      <c r="J52" s="149"/>
      <c r="K52" s="149"/>
      <c r="L52" s="16" t="s">
        <v>37</v>
      </c>
      <c r="M52" s="149"/>
      <c r="N52" s="193">
        <f>N48+N50</f>
        <v>0</v>
      </c>
      <c r="O52" s="161"/>
      <c r="P52" s="64"/>
    </row>
    <row r="53" spans="2:16" ht="4.5" customHeight="1" thickBot="1">
      <c r="B53" s="23"/>
      <c r="C53" s="24"/>
      <c r="D53" s="24"/>
      <c r="E53" s="24"/>
      <c r="F53" s="24"/>
      <c r="G53" s="24"/>
      <c r="H53" s="152"/>
      <c r="I53" s="152"/>
      <c r="J53" s="152"/>
      <c r="K53" s="152"/>
      <c r="L53" s="152"/>
      <c r="M53" s="152"/>
      <c r="N53" s="162"/>
      <c r="O53" s="163"/>
      <c r="P53" s="6"/>
    </row>
    <row r="54" spans="2:16" ht="4.5" customHeight="1">
      <c r="B54" s="18"/>
      <c r="C54" s="19"/>
      <c r="D54" s="19"/>
      <c r="E54" s="19"/>
      <c r="F54" s="19"/>
      <c r="G54" s="19"/>
      <c r="H54" s="153"/>
      <c r="I54" s="153"/>
      <c r="J54" s="153"/>
      <c r="K54" s="153"/>
      <c r="L54" s="153"/>
      <c r="M54" s="153"/>
      <c r="N54" s="164"/>
      <c r="O54" s="165"/>
      <c r="P54" s="6"/>
    </row>
    <row r="55" spans="2:16" ht="11.25" customHeight="1">
      <c r="B55" s="21"/>
      <c r="C55" s="14" t="s">
        <v>80</v>
      </c>
      <c r="D55" s="6"/>
      <c r="E55" s="6"/>
      <c r="F55" s="6"/>
      <c r="G55" s="6"/>
      <c r="H55" s="149"/>
      <c r="I55" s="149"/>
      <c r="J55" s="149"/>
      <c r="K55" s="149"/>
      <c r="L55" s="149"/>
      <c r="M55" s="149"/>
      <c r="N55" s="151"/>
      <c r="O55" s="160"/>
      <c r="P55" s="6"/>
    </row>
    <row r="56" spans="2:16">
      <c r="B56" s="21"/>
      <c r="C56" s="6"/>
      <c r="D56" s="6"/>
      <c r="E56" s="6"/>
      <c r="F56" s="6"/>
      <c r="G56" s="6"/>
      <c r="H56" s="15"/>
      <c r="I56" s="15"/>
      <c r="J56" s="15" t="s">
        <v>60</v>
      </c>
      <c r="K56" s="15"/>
      <c r="L56" s="15" t="s">
        <v>60</v>
      </c>
      <c r="M56" s="15"/>
      <c r="N56" s="16" t="s">
        <v>63</v>
      </c>
      <c r="O56" s="160"/>
      <c r="P56" s="15"/>
    </row>
    <row r="57" spans="2:16">
      <c r="B57" s="21"/>
      <c r="C57" s="6"/>
      <c r="D57" s="6"/>
      <c r="E57" s="15" t="s">
        <v>81</v>
      </c>
      <c r="F57" s="6"/>
      <c r="G57" s="6"/>
      <c r="H57" s="15"/>
      <c r="I57" s="15"/>
      <c r="J57" s="15" t="s">
        <v>61</v>
      </c>
      <c r="K57" s="15"/>
      <c r="L57" s="15" t="s">
        <v>62</v>
      </c>
      <c r="M57" s="15"/>
      <c r="N57" s="151"/>
      <c r="O57" s="160"/>
      <c r="P57" s="6"/>
    </row>
    <row r="58" spans="2:16">
      <c r="B58" s="21"/>
      <c r="C58" s="2" t="s">
        <v>59</v>
      </c>
      <c r="D58" s="3"/>
      <c r="E58" s="3"/>
      <c r="F58" s="3"/>
      <c r="G58" s="3"/>
      <c r="H58" s="166"/>
      <c r="I58" s="149"/>
      <c r="J58" s="209">
        <f>'Detail Worksheet'!B77</f>
        <v>0.54</v>
      </c>
      <c r="K58" s="149"/>
      <c r="L58" s="168">
        <f>'Detail Worksheet'!M73</f>
        <v>0</v>
      </c>
      <c r="M58" s="149"/>
      <c r="N58" s="193">
        <f>J58*L58</f>
        <v>0</v>
      </c>
      <c r="O58" s="161"/>
      <c r="P58" s="64"/>
    </row>
    <row r="59" spans="2:16">
      <c r="B59" s="21"/>
      <c r="C59" s="10"/>
      <c r="D59" s="8"/>
      <c r="E59" s="8"/>
      <c r="F59" s="8"/>
      <c r="G59" s="8"/>
      <c r="H59" s="169"/>
      <c r="I59" s="149"/>
      <c r="J59" s="149"/>
      <c r="K59" s="149"/>
      <c r="L59" s="149"/>
      <c r="M59" s="149"/>
      <c r="N59" s="151"/>
      <c r="O59" s="160"/>
      <c r="P59" s="6"/>
    </row>
    <row r="60" spans="2:16">
      <c r="B60" s="21"/>
      <c r="C60" s="2"/>
      <c r="D60" s="3"/>
      <c r="E60" s="3"/>
      <c r="F60" s="3"/>
      <c r="G60" s="3"/>
      <c r="H60" s="166"/>
      <c r="I60" s="149"/>
      <c r="J60" s="167">
        <v>0</v>
      </c>
      <c r="K60" s="149"/>
      <c r="L60" s="168"/>
      <c r="M60" s="149"/>
      <c r="N60" s="150">
        <f>(N52-L60)*J60</f>
        <v>0</v>
      </c>
      <c r="O60" s="161"/>
      <c r="P60" s="64"/>
    </row>
    <row r="61" spans="2:16">
      <c r="B61" s="21"/>
      <c r="C61" s="10"/>
      <c r="D61" s="8"/>
      <c r="E61" s="8"/>
      <c r="F61" s="8"/>
      <c r="G61" s="8"/>
      <c r="H61" s="169"/>
      <c r="I61" s="149"/>
      <c r="J61" s="149"/>
      <c r="K61" s="149"/>
      <c r="L61" s="149"/>
      <c r="M61" s="149"/>
      <c r="N61" s="151"/>
      <c r="O61" s="160"/>
      <c r="P61" s="6"/>
    </row>
    <row r="62" spans="2:16">
      <c r="B62" s="21"/>
      <c r="C62" s="2"/>
      <c r="D62" s="3"/>
      <c r="E62" s="3"/>
      <c r="F62" s="3"/>
      <c r="G62" s="3"/>
      <c r="H62" s="166"/>
      <c r="I62" s="149"/>
      <c r="J62" s="167">
        <v>0</v>
      </c>
      <c r="K62" s="149"/>
      <c r="L62" s="168"/>
      <c r="M62" s="149"/>
      <c r="N62" s="150">
        <f>(N52-L62)*J62</f>
        <v>0</v>
      </c>
      <c r="O62" s="161"/>
      <c r="P62" s="64"/>
    </row>
    <row r="63" spans="2:16">
      <c r="B63" s="21"/>
      <c r="C63" s="10"/>
      <c r="D63" s="8"/>
      <c r="E63" s="8"/>
      <c r="F63" s="8"/>
      <c r="G63" s="8"/>
      <c r="H63" s="169"/>
      <c r="I63" s="149"/>
      <c r="J63" s="149"/>
      <c r="K63" s="149"/>
      <c r="L63" s="149"/>
      <c r="M63" s="149"/>
      <c r="N63" s="151"/>
      <c r="O63" s="160"/>
      <c r="P63" s="6"/>
    </row>
    <row r="64" spans="2:16">
      <c r="B64" s="21"/>
      <c r="C64" s="2"/>
      <c r="D64" s="3"/>
      <c r="E64" s="3"/>
      <c r="F64" s="3"/>
      <c r="G64" s="3"/>
      <c r="H64" s="166"/>
      <c r="I64" s="149"/>
      <c r="J64" s="167">
        <v>0</v>
      </c>
      <c r="K64" s="149"/>
      <c r="L64" s="168"/>
      <c r="M64" s="149"/>
      <c r="N64" s="150">
        <f>(N52-L64)*J64</f>
        <v>0</v>
      </c>
      <c r="O64" s="161"/>
      <c r="P64" s="64"/>
    </row>
    <row r="65" spans="2:18" ht="6" customHeight="1">
      <c r="B65" s="21"/>
      <c r="C65" s="10"/>
      <c r="D65" s="8"/>
      <c r="E65" s="8"/>
      <c r="F65" s="8"/>
      <c r="G65" s="8"/>
      <c r="H65" s="170"/>
      <c r="I65" s="149"/>
      <c r="J65" s="149"/>
      <c r="K65" s="149"/>
      <c r="L65" s="149"/>
      <c r="M65" s="149"/>
      <c r="N65" s="151"/>
      <c r="O65" s="160"/>
      <c r="P65" s="6"/>
    </row>
    <row r="66" spans="2:18">
      <c r="B66" s="29" t="s">
        <v>38</v>
      </c>
      <c r="C66" s="6"/>
      <c r="D66" s="6"/>
      <c r="E66" s="6"/>
      <c r="F66" s="6"/>
      <c r="G66" s="6"/>
      <c r="H66" s="2" t="s">
        <v>8</v>
      </c>
      <c r="I66" s="3"/>
      <c r="J66" s="3"/>
      <c r="K66" s="171"/>
      <c r="L66" s="171"/>
      <c r="M66" s="171"/>
      <c r="N66" s="172"/>
      <c r="O66" s="160"/>
      <c r="P66" s="6"/>
    </row>
    <row r="67" spans="2:18">
      <c r="B67" s="21"/>
      <c r="C67" s="6"/>
      <c r="D67" s="6"/>
      <c r="E67" s="6"/>
      <c r="F67" s="6"/>
      <c r="G67" s="6"/>
      <c r="H67" s="453" t="s">
        <v>10</v>
      </c>
      <c r="I67" s="454"/>
      <c r="J67" s="454"/>
      <c r="K67" s="149"/>
      <c r="L67" s="149"/>
      <c r="M67" s="149"/>
      <c r="N67" s="173"/>
      <c r="O67" s="160"/>
      <c r="P67" s="6"/>
    </row>
    <row r="68" spans="2:18">
      <c r="B68" s="21"/>
      <c r="C68" s="6"/>
      <c r="D68" s="6"/>
      <c r="E68" s="6"/>
      <c r="F68" s="6"/>
      <c r="G68" s="6"/>
      <c r="H68" s="453" t="s">
        <v>12</v>
      </c>
      <c r="I68" s="454"/>
      <c r="J68" s="454"/>
      <c r="K68" s="149"/>
      <c r="L68" s="149"/>
      <c r="M68" s="149"/>
      <c r="N68" s="173"/>
      <c r="O68" s="160"/>
      <c r="P68" s="6"/>
    </row>
    <row r="69" spans="2:18" ht="5.25" customHeight="1">
      <c r="B69" s="21"/>
      <c r="C69" s="6"/>
      <c r="D69" s="6"/>
      <c r="E69" s="6"/>
      <c r="F69" s="6"/>
      <c r="G69" s="6"/>
      <c r="H69" s="174"/>
      <c r="I69" s="175"/>
      <c r="J69" s="175"/>
      <c r="K69" s="175"/>
      <c r="L69" s="175"/>
      <c r="M69" s="175"/>
      <c r="N69" s="176"/>
      <c r="O69" s="160"/>
      <c r="P69" s="6"/>
    </row>
    <row r="70" spans="2:18" ht="4.5" customHeight="1">
      <c r="B70" s="21"/>
      <c r="C70" s="6"/>
      <c r="D70" s="6"/>
      <c r="E70" s="6"/>
      <c r="F70" s="6"/>
      <c r="G70" s="6"/>
      <c r="H70" s="149"/>
      <c r="I70" s="149"/>
      <c r="J70" s="149"/>
      <c r="K70" s="149"/>
      <c r="L70" s="149"/>
      <c r="M70" s="149"/>
      <c r="N70" s="151"/>
      <c r="O70" s="160"/>
      <c r="P70" s="6"/>
    </row>
    <row r="71" spans="2:18">
      <c r="B71" s="21"/>
      <c r="C71" s="6" t="s">
        <v>39</v>
      </c>
      <c r="D71" s="6"/>
      <c r="E71" s="6"/>
      <c r="F71" s="6"/>
      <c r="G71" s="206">
        <v>40619</v>
      </c>
      <c r="H71" s="149"/>
      <c r="I71" s="149"/>
      <c r="J71" s="149"/>
      <c r="K71" s="149"/>
      <c r="L71" s="151" t="s">
        <v>40</v>
      </c>
      <c r="M71" s="149"/>
      <c r="N71" s="193">
        <f>N58+N60+N62+N64</f>
        <v>0</v>
      </c>
      <c r="O71" s="161"/>
      <c r="P71" s="64"/>
      <c r="Q71" t="s">
        <v>33</v>
      </c>
      <c r="R71" t="s">
        <v>82</v>
      </c>
    </row>
    <row r="72" spans="2:18" ht="4.5" customHeight="1">
      <c r="B72" s="30"/>
      <c r="C72" s="8"/>
      <c r="D72" s="8"/>
      <c r="E72" s="8"/>
      <c r="F72" s="8"/>
      <c r="G72" s="8"/>
      <c r="H72" s="175"/>
      <c r="I72" s="175"/>
      <c r="J72" s="175"/>
      <c r="K72" s="175"/>
      <c r="L72" s="175"/>
      <c r="M72" s="175"/>
      <c r="N72" s="195"/>
      <c r="O72" s="178"/>
      <c r="P72" s="6"/>
    </row>
    <row r="73" spans="2:18" ht="4.5" customHeight="1">
      <c r="B73" s="6"/>
      <c r="C73" s="6"/>
      <c r="D73" s="6"/>
      <c r="E73" s="6"/>
      <c r="F73" s="6"/>
      <c r="G73" s="6"/>
      <c r="H73" s="149"/>
      <c r="I73" s="149"/>
      <c r="J73" s="149"/>
      <c r="K73" s="149"/>
      <c r="L73" s="149"/>
      <c r="M73" s="149"/>
      <c r="N73" s="194"/>
      <c r="O73" s="160"/>
      <c r="P73" s="6"/>
    </row>
    <row r="74" spans="2:18" ht="12.75" customHeight="1">
      <c r="B74" s="21"/>
      <c r="C74" s="14" t="s">
        <v>41</v>
      </c>
      <c r="D74" s="14"/>
      <c r="E74" s="14"/>
      <c r="F74" s="14"/>
      <c r="G74" s="6"/>
      <c r="H74" s="149"/>
      <c r="I74" s="149"/>
      <c r="J74" s="149"/>
      <c r="K74" s="149"/>
      <c r="L74" s="151" t="s">
        <v>42</v>
      </c>
      <c r="M74" s="149"/>
      <c r="N74" s="193">
        <f>N52+N71</f>
        <v>0</v>
      </c>
      <c r="O74" s="161"/>
      <c r="P74" s="64"/>
      <c r="Q74" s="198">
        <f>'Detail Worksheet'!M77</f>
        <v>0</v>
      </c>
    </row>
    <row r="75" spans="2:18" ht="4.5" customHeight="1" thickBot="1">
      <c r="B75" s="23"/>
      <c r="C75" s="24"/>
      <c r="D75" s="24"/>
      <c r="E75" s="24"/>
      <c r="F75" s="24"/>
      <c r="G75" s="24"/>
      <c r="H75" s="152"/>
      <c r="I75" s="152"/>
      <c r="J75" s="152"/>
      <c r="K75" s="152"/>
      <c r="L75" s="152"/>
      <c r="M75" s="152"/>
      <c r="N75" s="162"/>
      <c r="O75" s="163"/>
      <c r="P75" s="6"/>
      <c r="Q75" s="198"/>
    </row>
    <row r="76" spans="2:18">
      <c r="H76" s="179"/>
      <c r="I76" s="179"/>
      <c r="J76" s="179"/>
      <c r="K76" s="179"/>
      <c r="L76" s="179"/>
      <c r="M76" s="179"/>
      <c r="N76" s="180"/>
      <c r="O76" s="179"/>
    </row>
    <row r="77" spans="2:18">
      <c r="H77" s="179"/>
      <c r="I77" s="179"/>
      <c r="J77" s="179"/>
      <c r="K77" s="179"/>
      <c r="L77" s="179"/>
      <c r="M77" s="179"/>
      <c r="N77" s="179"/>
      <c r="O77" s="179"/>
    </row>
    <row r="78" spans="2:18">
      <c r="H78" s="179"/>
      <c r="I78" s="179"/>
      <c r="J78" s="179"/>
      <c r="K78" s="179"/>
      <c r="L78" s="179"/>
      <c r="M78" s="179"/>
      <c r="N78" s="179"/>
      <c r="O78" s="179"/>
    </row>
    <row r="79" spans="2:18">
      <c r="H79" s="179"/>
      <c r="I79" s="179"/>
      <c r="J79" s="179"/>
      <c r="K79" s="179"/>
      <c r="L79" s="179"/>
      <c r="M79" s="179"/>
      <c r="N79" s="179"/>
      <c r="O79" s="179"/>
    </row>
    <row r="80" spans="2:18">
      <c r="H80" s="179"/>
      <c r="I80" s="179"/>
      <c r="J80" s="179"/>
      <c r="K80" s="179"/>
      <c r="L80" s="179"/>
      <c r="M80" s="179"/>
      <c r="N80" s="179"/>
      <c r="O80" s="179"/>
    </row>
    <row r="81" spans="8:15">
      <c r="H81" s="179"/>
      <c r="I81" s="179"/>
      <c r="J81" s="179"/>
      <c r="K81" s="179"/>
      <c r="L81" s="179"/>
      <c r="M81" s="179"/>
      <c r="N81" s="179"/>
      <c r="O81" s="179"/>
    </row>
    <row r="82" spans="8:15">
      <c r="H82" s="179"/>
      <c r="I82" s="179"/>
      <c r="J82" s="179"/>
      <c r="K82" s="179"/>
      <c r="L82" s="179"/>
      <c r="M82" s="179"/>
      <c r="N82" s="179"/>
      <c r="O82" s="179"/>
    </row>
    <row r="83" spans="8:15">
      <c r="H83" s="179"/>
      <c r="I83" s="179"/>
      <c r="J83" s="179"/>
      <c r="K83" s="179"/>
      <c r="L83" s="179"/>
      <c r="M83" s="179"/>
      <c r="N83" s="179"/>
      <c r="O83" s="179"/>
    </row>
    <row r="84" spans="8:15">
      <c r="H84" s="179"/>
      <c r="I84" s="179"/>
      <c r="J84" s="179"/>
      <c r="K84" s="179"/>
      <c r="L84" s="179"/>
      <c r="M84" s="179"/>
      <c r="N84" s="179"/>
      <c r="O84" s="179"/>
    </row>
    <row r="85" spans="8:15">
      <c r="H85" s="179"/>
      <c r="I85" s="179"/>
      <c r="J85" s="179"/>
      <c r="K85" s="179"/>
      <c r="L85" s="179"/>
      <c r="M85" s="179"/>
      <c r="N85" s="179"/>
      <c r="O85" s="179"/>
    </row>
    <row r="86" spans="8:15">
      <c r="H86" s="179"/>
      <c r="I86" s="179"/>
      <c r="J86" s="179"/>
      <c r="K86" s="179"/>
      <c r="L86" s="179"/>
      <c r="M86" s="179"/>
      <c r="N86" s="179"/>
      <c r="O86" s="179"/>
    </row>
    <row r="87" spans="8:15">
      <c r="H87" s="179"/>
      <c r="I87" s="179"/>
      <c r="J87" s="179"/>
      <c r="K87" s="179"/>
      <c r="L87" s="179"/>
      <c r="M87" s="179"/>
      <c r="N87" s="179"/>
      <c r="O87" s="179"/>
    </row>
    <row r="88" spans="8:15">
      <c r="H88" s="179"/>
      <c r="I88" s="179"/>
      <c r="J88" s="179"/>
      <c r="K88" s="179"/>
      <c r="L88" s="179"/>
      <c r="M88" s="179"/>
      <c r="N88" s="179"/>
      <c r="O88" s="179"/>
    </row>
    <row r="89" spans="8:15">
      <c r="H89" s="179"/>
      <c r="I89" s="179"/>
      <c r="J89" s="179"/>
      <c r="K89" s="179"/>
      <c r="L89" s="179"/>
      <c r="M89" s="179"/>
      <c r="N89" s="179"/>
      <c r="O89" s="179"/>
    </row>
    <row r="90" spans="8:15">
      <c r="H90" s="179"/>
      <c r="I90" s="179"/>
      <c r="J90" s="179"/>
      <c r="K90" s="179"/>
      <c r="L90" s="179"/>
      <c r="M90" s="179"/>
      <c r="N90" s="179"/>
      <c r="O90" s="179"/>
    </row>
    <row r="91" spans="8:15">
      <c r="H91" s="179"/>
      <c r="I91" s="179"/>
      <c r="J91" s="179"/>
      <c r="K91" s="179"/>
      <c r="L91" s="179"/>
      <c r="M91" s="179"/>
      <c r="N91" s="179"/>
      <c r="O91" s="179"/>
    </row>
    <row r="92" spans="8:15">
      <c r="H92" s="179"/>
      <c r="I92" s="179"/>
      <c r="J92" s="179"/>
      <c r="K92" s="179"/>
      <c r="L92" s="179"/>
      <c r="M92" s="179"/>
      <c r="N92" s="179"/>
      <c r="O92" s="179"/>
    </row>
    <row r="93" spans="8:15">
      <c r="H93" s="179"/>
      <c r="I93" s="179"/>
      <c r="J93" s="179"/>
      <c r="K93" s="179"/>
      <c r="L93" s="179"/>
      <c r="M93" s="179"/>
      <c r="N93" s="179"/>
      <c r="O93" s="179"/>
    </row>
    <row r="94" spans="8:15">
      <c r="H94" s="179"/>
      <c r="I94" s="179"/>
      <c r="J94" s="179"/>
      <c r="K94" s="179"/>
      <c r="L94" s="179"/>
      <c r="M94" s="179"/>
      <c r="N94" s="179"/>
      <c r="O94" s="179"/>
    </row>
    <row r="95" spans="8:15">
      <c r="H95" s="179"/>
      <c r="I95" s="179"/>
      <c r="J95" s="179"/>
      <c r="K95" s="179"/>
      <c r="L95" s="179"/>
      <c r="M95" s="179"/>
      <c r="N95" s="179"/>
      <c r="O95" s="179"/>
    </row>
    <row r="96" spans="8:15">
      <c r="H96" s="179"/>
      <c r="I96" s="179"/>
      <c r="J96" s="179"/>
      <c r="K96" s="179"/>
      <c r="L96" s="179"/>
      <c r="M96" s="179"/>
      <c r="N96" s="179"/>
      <c r="O96" s="179"/>
    </row>
    <row r="97" spans="8:15">
      <c r="H97" s="179"/>
      <c r="I97" s="179"/>
      <c r="J97" s="179"/>
      <c r="K97" s="179"/>
      <c r="L97" s="179"/>
      <c r="M97" s="179"/>
      <c r="N97" s="179"/>
      <c r="O97" s="179"/>
    </row>
    <row r="98" spans="8:15">
      <c r="H98" s="179"/>
      <c r="I98" s="179"/>
      <c r="J98" s="179"/>
      <c r="K98" s="179"/>
      <c r="L98" s="179"/>
      <c r="M98" s="179"/>
      <c r="N98" s="179"/>
      <c r="O98" s="179"/>
    </row>
    <row r="99" spans="8:15">
      <c r="H99" s="179"/>
      <c r="I99" s="179"/>
      <c r="J99" s="179"/>
      <c r="K99" s="179"/>
      <c r="L99" s="179"/>
      <c r="M99" s="179"/>
      <c r="N99" s="179"/>
      <c r="O99" s="179"/>
    </row>
    <row r="100" spans="8:15">
      <c r="H100" s="179"/>
      <c r="I100" s="179"/>
      <c r="J100" s="179"/>
      <c r="K100" s="179"/>
      <c r="L100" s="179"/>
      <c r="M100" s="179"/>
      <c r="N100" s="179"/>
      <c r="O100" s="179"/>
    </row>
    <row r="101" spans="8:15">
      <c r="H101" s="179"/>
      <c r="I101" s="179"/>
      <c r="J101" s="179"/>
      <c r="K101" s="179"/>
      <c r="L101" s="179"/>
      <c r="M101" s="179"/>
      <c r="N101" s="179"/>
      <c r="O101" s="179"/>
    </row>
    <row r="102" spans="8:15">
      <c r="H102" s="179"/>
      <c r="I102" s="179"/>
      <c r="J102" s="179"/>
      <c r="K102" s="179"/>
      <c r="L102" s="179"/>
      <c r="M102" s="179"/>
      <c r="N102" s="179"/>
      <c r="O102" s="179"/>
    </row>
    <row r="103" spans="8:15">
      <c r="H103" s="179"/>
      <c r="I103" s="179"/>
      <c r="J103" s="179"/>
      <c r="K103" s="179"/>
      <c r="L103" s="179"/>
      <c r="M103" s="179"/>
      <c r="N103" s="179"/>
      <c r="O103" s="179"/>
    </row>
    <row r="104" spans="8:15">
      <c r="H104" s="179"/>
      <c r="I104" s="179"/>
      <c r="J104" s="179"/>
      <c r="K104" s="179"/>
      <c r="L104" s="179"/>
      <c r="M104" s="179"/>
      <c r="N104" s="179"/>
      <c r="O104" s="179"/>
    </row>
    <row r="105" spans="8:15">
      <c r="H105" s="179"/>
      <c r="I105" s="179"/>
      <c r="J105" s="179"/>
      <c r="K105" s="179"/>
      <c r="L105" s="179"/>
      <c r="M105" s="179"/>
      <c r="N105" s="179"/>
      <c r="O105" s="179"/>
    </row>
    <row r="106" spans="8:15">
      <c r="H106" s="179"/>
      <c r="I106" s="179"/>
      <c r="J106" s="179"/>
      <c r="K106" s="179"/>
      <c r="L106" s="179"/>
      <c r="M106" s="179"/>
      <c r="N106" s="179"/>
      <c r="O106" s="179"/>
    </row>
    <row r="107" spans="8:15">
      <c r="H107" s="179"/>
      <c r="I107" s="179"/>
      <c r="J107" s="179"/>
      <c r="K107" s="179"/>
      <c r="L107" s="179"/>
      <c r="M107" s="179"/>
      <c r="N107" s="179"/>
      <c r="O107" s="179"/>
    </row>
    <row r="108" spans="8:15">
      <c r="H108" s="179"/>
      <c r="I108" s="179"/>
      <c r="J108" s="179"/>
      <c r="K108" s="179"/>
      <c r="L108" s="179"/>
      <c r="M108" s="179"/>
      <c r="N108" s="179"/>
      <c r="O108" s="179"/>
    </row>
    <row r="109" spans="8:15">
      <c r="H109" s="179"/>
      <c r="I109" s="179"/>
      <c r="J109" s="179"/>
      <c r="K109" s="179"/>
      <c r="L109" s="179"/>
      <c r="M109" s="179"/>
      <c r="N109" s="179"/>
      <c r="O109" s="179"/>
    </row>
    <row r="110" spans="8:15">
      <c r="H110" s="179"/>
      <c r="I110" s="179"/>
      <c r="J110" s="179"/>
      <c r="K110" s="179"/>
      <c r="L110" s="179"/>
      <c r="M110" s="179"/>
      <c r="N110" s="179"/>
      <c r="O110" s="179"/>
    </row>
    <row r="111" spans="8:15">
      <c r="H111" s="179"/>
      <c r="I111" s="179"/>
      <c r="J111" s="179"/>
      <c r="K111" s="179"/>
      <c r="L111" s="179"/>
      <c r="M111" s="179"/>
      <c r="N111" s="179"/>
      <c r="O111" s="179"/>
    </row>
    <row r="112" spans="8:15">
      <c r="H112" s="179"/>
      <c r="I112" s="179"/>
      <c r="J112" s="179"/>
      <c r="K112" s="179"/>
      <c r="L112" s="179"/>
      <c r="M112" s="179"/>
      <c r="N112" s="179"/>
      <c r="O112" s="179"/>
    </row>
    <row r="113" spans="8:15">
      <c r="H113" s="179"/>
      <c r="I113" s="179"/>
      <c r="J113" s="179"/>
      <c r="K113" s="179"/>
      <c r="L113" s="179"/>
      <c r="M113" s="179"/>
      <c r="N113" s="179"/>
      <c r="O113" s="179"/>
    </row>
    <row r="114" spans="8:15">
      <c r="H114" s="179"/>
      <c r="I114" s="179"/>
      <c r="J114" s="179"/>
      <c r="K114" s="179"/>
      <c r="L114" s="179"/>
      <c r="M114" s="179"/>
      <c r="N114" s="179"/>
      <c r="O114" s="179"/>
    </row>
    <row r="115" spans="8:15">
      <c r="H115" s="179"/>
      <c r="I115" s="179"/>
      <c r="J115" s="179"/>
      <c r="K115" s="179"/>
      <c r="L115" s="179"/>
      <c r="M115" s="179"/>
      <c r="N115" s="179"/>
      <c r="O115" s="179"/>
    </row>
    <row r="116" spans="8:15">
      <c r="H116" s="179"/>
      <c r="I116" s="179"/>
      <c r="J116" s="179"/>
      <c r="K116" s="179"/>
      <c r="L116" s="179"/>
      <c r="M116" s="179"/>
      <c r="N116" s="179"/>
      <c r="O116" s="179"/>
    </row>
    <row r="117" spans="8:15">
      <c r="H117" s="179"/>
      <c r="I117" s="179"/>
      <c r="J117" s="179"/>
      <c r="K117" s="179"/>
      <c r="L117" s="179"/>
      <c r="M117" s="179"/>
      <c r="N117" s="179"/>
      <c r="O117" s="179"/>
    </row>
    <row r="118" spans="8:15">
      <c r="H118" s="179"/>
      <c r="I118" s="179"/>
      <c r="J118" s="179"/>
      <c r="K118" s="179"/>
      <c r="L118" s="179"/>
      <c r="M118" s="179"/>
      <c r="N118" s="179"/>
      <c r="O118" s="179"/>
    </row>
    <row r="119" spans="8:15">
      <c r="H119" s="179"/>
      <c r="I119" s="179"/>
      <c r="J119" s="179"/>
      <c r="K119" s="179"/>
      <c r="L119" s="179"/>
      <c r="M119" s="179"/>
      <c r="N119" s="179"/>
      <c r="O119" s="179"/>
    </row>
    <row r="120" spans="8:15">
      <c r="H120" s="179"/>
      <c r="I120" s="179"/>
      <c r="J120" s="179"/>
      <c r="K120" s="179"/>
      <c r="L120" s="179"/>
      <c r="M120" s="179"/>
      <c r="N120" s="179"/>
      <c r="O120" s="179"/>
    </row>
    <row r="121" spans="8:15">
      <c r="H121" s="179"/>
      <c r="I121" s="179"/>
      <c r="J121" s="179"/>
      <c r="K121" s="179"/>
      <c r="L121" s="179"/>
      <c r="M121" s="179"/>
      <c r="N121" s="179"/>
      <c r="O121" s="179"/>
    </row>
    <row r="122" spans="8:15">
      <c r="H122" s="179"/>
      <c r="I122" s="179"/>
      <c r="J122" s="179"/>
      <c r="K122" s="179"/>
      <c r="L122" s="179"/>
      <c r="M122" s="179"/>
      <c r="N122" s="179"/>
      <c r="O122" s="179"/>
    </row>
    <row r="123" spans="8:15">
      <c r="H123" s="179"/>
      <c r="I123" s="179"/>
      <c r="J123" s="179"/>
      <c r="K123" s="179"/>
      <c r="L123" s="179"/>
      <c r="M123" s="179"/>
      <c r="N123" s="179"/>
      <c r="O123" s="179"/>
    </row>
    <row r="124" spans="8:15">
      <c r="H124" s="179"/>
      <c r="I124" s="179"/>
      <c r="J124" s="179"/>
      <c r="K124" s="179"/>
      <c r="L124" s="179"/>
      <c r="M124" s="179"/>
      <c r="N124" s="179"/>
      <c r="O124" s="179"/>
    </row>
    <row r="125" spans="8:15">
      <c r="H125" s="179"/>
      <c r="I125" s="179"/>
      <c r="J125" s="179"/>
      <c r="K125" s="179"/>
      <c r="L125" s="179"/>
      <c r="M125" s="179"/>
      <c r="N125" s="179"/>
      <c r="O125" s="179"/>
    </row>
    <row r="126" spans="8:15">
      <c r="H126" s="179"/>
      <c r="I126" s="179"/>
      <c r="J126" s="179"/>
      <c r="K126" s="179"/>
      <c r="L126" s="179"/>
      <c r="M126" s="179"/>
      <c r="N126" s="179"/>
      <c r="O126" s="179"/>
    </row>
    <row r="127" spans="8:15">
      <c r="H127" s="179"/>
      <c r="I127" s="179"/>
      <c r="J127" s="179"/>
      <c r="K127" s="179"/>
      <c r="L127" s="179"/>
      <c r="M127" s="179"/>
      <c r="N127" s="179"/>
      <c r="O127" s="179"/>
    </row>
    <row r="128" spans="8:15">
      <c r="H128" s="179"/>
      <c r="I128" s="179"/>
      <c r="J128" s="179"/>
      <c r="K128" s="179"/>
      <c r="L128" s="179"/>
      <c r="M128" s="179"/>
      <c r="N128" s="179"/>
      <c r="O128" s="179"/>
    </row>
    <row r="129" spans="8:15">
      <c r="H129" s="179"/>
      <c r="I129" s="179"/>
      <c r="J129" s="179"/>
      <c r="K129" s="179"/>
      <c r="L129" s="179"/>
      <c r="M129" s="179"/>
      <c r="N129" s="179"/>
      <c r="O129" s="179"/>
    </row>
    <row r="130" spans="8:15">
      <c r="H130" s="179"/>
      <c r="I130" s="179"/>
      <c r="J130" s="179"/>
      <c r="K130" s="179"/>
      <c r="L130" s="179"/>
      <c r="M130" s="179"/>
      <c r="N130" s="179"/>
      <c r="O130" s="179"/>
    </row>
    <row r="131" spans="8:15">
      <c r="H131" s="179"/>
      <c r="I131" s="179"/>
      <c r="J131" s="179"/>
      <c r="K131" s="179"/>
      <c r="L131" s="179"/>
      <c r="M131" s="179"/>
      <c r="N131" s="179"/>
      <c r="O131" s="179"/>
    </row>
    <row r="132" spans="8:15">
      <c r="H132" s="179"/>
      <c r="I132" s="179"/>
      <c r="J132" s="179"/>
      <c r="K132" s="179"/>
      <c r="L132" s="179"/>
      <c r="M132" s="179"/>
      <c r="N132" s="179"/>
      <c r="O132" s="179"/>
    </row>
    <row r="133" spans="8:15">
      <c r="H133" s="179"/>
      <c r="I133" s="179"/>
      <c r="J133" s="179"/>
      <c r="K133" s="179"/>
      <c r="L133" s="179"/>
      <c r="M133" s="179"/>
      <c r="N133" s="179"/>
      <c r="O133" s="179"/>
    </row>
    <row r="134" spans="8:15">
      <c r="H134" s="179"/>
      <c r="I134" s="179"/>
      <c r="J134" s="179"/>
      <c r="K134" s="179"/>
      <c r="L134" s="179"/>
      <c r="M134" s="179"/>
      <c r="N134" s="179"/>
      <c r="O134" s="179"/>
    </row>
    <row r="135" spans="8:15">
      <c r="H135" s="179"/>
      <c r="I135" s="179"/>
      <c r="J135" s="179"/>
      <c r="K135" s="179"/>
      <c r="L135" s="179"/>
      <c r="M135" s="179"/>
      <c r="N135" s="179"/>
      <c r="O135" s="179"/>
    </row>
    <row r="136" spans="8:15">
      <c r="H136" s="179"/>
      <c r="I136" s="179"/>
      <c r="J136" s="179"/>
      <c r="K136" s="179"/>
      <c r="L136" s="179"/>
      <c r="M136" s="179"/>
      <c r="N136" s="179"/>
      <c r="O136" s="179"/>
    </row>
    <row r="137" spans="8:15">
      <c r="H137" s="179"/>
      <c r="I137" s="179"/>
      <c r="J137" s="179"/>
      <c r="K137" s="179"/>
      <c r="L137" s="179"/>
      <c r="M137" s="179"/>
      <c r="N137" s="179"/>
      <c r="O137" s="179"/>
    </row>
    <row r="138" spans="8:15">
      <c r="H138" s="179"/>
      <c r="I138" s="179"/>
      <c r="J138" s="179"/>
      <c r="K138" s="179"/>
      <c r="L138" s="179"/>
      <c r="M138" s="179"/>
      <c r="N138" s="179"/>
      <c r="O138" s="179"/>
    </row>
    <row r="139" spans="8:15">
      <c r="H139" s="179"/>
      <c r="I139" s="179"/>
      <c r="J139" s="179"/>
      <c r="K139" s="179"/>
      <c r="L139" s="179"/>
      <c r="M139" s="179"/>
      <c r="N139" s="179"/>
      <c r="O139" s="179"/>
    </row>
    <row r="140" spans="8:15">
      <c r="H140" s="179"/>
      <c r="I140" s="179"/>
      <c r="J140" s="179"/>
      <c r="K140" s="179"/>
      <c r="L140" s="179"/>
      <c r="M140" s="179"/>
      <c r="N140" s="179"/>
      <c r="O140" s="179"/>
    </row>
    <row r="141" spans="8:15">
      <c r="H141" s="179"/>
      <c r="I141" s="179"/>
      <c r="J141" s="179"/>
      <c r="K141" s="179"/>
      <c r="L141" s="179"/>
      <c r="M141" s="179"/>
      <c r="N141" s="179"/>
      <c r="O141" s="179"/>
    </row>
    <row r="142" spans="8:15">
      <c r="H142" s="179"/>
      <c r="I142" s="179"/>
      <c r="J142" s="179"/>
      <c r="K142" s="179"/>
      <c r="L142" s="179"/>
      <c r="M142" s="179"/>
      <c r="N142" s="179"/>
      <c r="O142" s="179"/>
    </row>
    <row r="143" spans="8:15">
      <c r="H143" s="179"/>
      <c r="I143" s="179"/>
      <c r="J143" s="179"/>
      <c r="K143" s="179"/>
      <c r="L143" s="179"/>
      <c r="M143" s="179"/>
      <c r="N143" s="179"/>
      <c r="O143" s="179"/>
    </row>
    <row r="144" spans="8:15">
      <c r="H144" s="179"/>
      <c r="I144" s="179"/>
      <c r="J144" s="179"/>
      <c r="K144" s="179"/>
      <c r="L144" s="179"/>
      <c r="M144" s="179"/>
      <c r="N144" s="179"/>
      <c r="O144" s="179"/>
    </row>
    <row r="145" spans="8:15">
      <c r="H145" s="179"/>
      <c r="I145" s="179"/>
      <c r="J145" s="179"/>
      <c r="K145" s="179"/>
      <c r="L145" s="179"/>
      <c r="M145" s="179"/>
      <c r="N145" s="179"/>
      <c r="O145" s="179"/>
    </row>
    <row r="146" spans="8:15">
      <c r="H146" s="179"/>
      <c r="I146" s="179"/>
      <c r="J146" s="179"/>
      <c r="K146" s="179"/>
      <c r="L146" s="179"/>
      <c r="M146" s="179"/>
      <c r="N146" s="179"/>
      <c r="O146" s="179"/>
    </row>
    <row r="147" spans="8:15">
      <c r="H147" s="179"/>
      <c r="I147" s="179"/>
      <c r="J147" s="179"/>
      <c r="K147" s="179"/>
      <c r="L147" s="179"/>
      <c r="M147" s="179"/>
      <c r="N147" s="179"/>
      <c r="O147" s="179"/>
    </row>
    <row r="148" spans="8:15">
      <c r="H148" s="179"/>
      <c r="I148" s="179"/>
      <c r="J148" s="179"/>
      <c r="K148" s="179"/>
      <c r="L148" s="179"/>
      <c r="M148" s="179"/>
      <c r="N148" s="179"/>
      <c r="O148" s="179"/>
    </row>
    <row r="149" spans="8:15">
      <c r="H149" s="179"/>
      <c r="I149" s="179"/>
      <c r="J149" s="179"/>
      <c r="K149" s="179"/>
      <c r="L149" s="179"/>
      <c r="M149" s="179"/>
      <c r="N149" s="179"/>
      <c r="O149" s="179"/>
    </row>
    <row r="150" spans="8:15">
      <c r="H150" s="179"/>
      <c r="I150" s="179"/>
      <c r="J150" s="179"/>
      <c r="K150" s="179"/>
      <c r="L150" s="179"/>
      <c r="M150" s="179"/>
      <c r="N150" s="179"/>
      <c r="O150" s="179"/>
    </row>
    <row r="151" spans="8:15">
      <c r="H151" s="179"/>
      <c r="I151" s="179"/>
      <c r="J151" s="179"/>
      <c r="K151" s="179"/>
      <c r="L151" s="179"/>
      <c r="M151" s="179"/>
      <c r="N151" s="179"/>
      <c r="O151" s="179"/>
    </row>
    <row r="152" spans="8:15">
      <c r="H152" s="179"/>
      <c r="I152" s="179"/>
      <c r="J152" s="179"/>
      <c r="K152" s="179"/>
      <c r="L152" s="179"/>
      <c r="M152" s="179"/>
      <c r="N152" s="179"/>
      <c r="O152" s="179"/>
    </row>
    <row r="153" spans="8:15">
      <c r="H153" s="179"/>
      <c r="I153" s="179"/>
      <c r="J153" s="179"/>
      <c r="K153" s="179"/>
      <c r="L153" s="179"/>
      <c r="M153" s="179"/>
      <c r="N153" s="179"/>
      <c r="O153" s="179"/>
    </row>
    <row r="154" spans="8:15">
      <c r="H154" s="179"/>
      <c r="I154" s="179"/>
      <c r="J154" s="179"/>
      <c r="K154" s="179"/>
      <c r="L154" s="179"/>
      <c r="M154" s="179"/>
      <c r="N154" s="179"/>
      <c r="O154" s="179"/>
    </row>
    <row r="155" spans="8:15">
      <c r="H155" s="179"/>
      <c r="I155" s="179"/>
      <c r="J155" s="179"/>
      <c r="K155" s="179"/>
      <c r="L155" s="179"/>
      <c r="M155" s="179"/>
      <c r="N155" s="179"/>
      <c r="O155" s="179"/>
    </row>
    <row r="156" spans="8:15">
      <c r="H156" s="179"/>
      <c r="I156" s="179"/>
      <c r="J156" s="179"/>
      <c r="K156" s="179"/>
      <c r="L156" s="179"/>
      <c r="M156" s="179"/>
      <c r="N156" s="179"/>
      <c r="O156" s="179"/>
    </row>
    <row r="157" spans="8:15">
      <c r="H157" s="179"/>
      <c r="I157" s="179"/>
      <c r="J157" s="179"/>
      <c r="K157" s="179"/>
      <c r="L157" s="179"/>
      <c r="M157" s="179"/>
      <c r="N157" s="179"/>
      <c r="O157" s="179"/>
    </row>
    <row r="158" spans="8:15">
      <c r="H158" s="179"/>
      <c r="I158" s="179"/>
      <c r="J158" s="179"/>
      <c r="K158" s="179"/>
      <c r="L158" s="179"/>
      <c r="M158" s="179"/>
      <c r="N158" s="179"/>
      <c r="O158" s="179"/>
    </row>
    <row r="159" spans="8:15">
      <c r="H159" s="179"/>
      <c r="I159" s="179"/>
      <c r="J159" s="179"/>
      <c r="K159" s="179"/>
      <c r="L159" s="179"/>
      <c r="M159" s="179"/>
      <c r="N159" s="179"/>
      <c r="O159" s="179"/>
    </row>
    <row r="160" spans="8:15">
      <c r="H160" s="179"/>
      <c r="I160" s="179"/>
      <c r="J160" s="179"/>
      <c r="K160" s="179"/>
      <c r="L160" s="179"/>
      <c r="M160" s="179"/>
      <c r="N160" s="179"/>
      <c r="O160" s="179"/>
    </row>
    <row r="161" spans="8:15">
      <c r="H161" s="179"/>
      <c r="I161" s="179"/>
      <c r="J161" s="179"/>
      <c r="K161" s="179"/>
      <c r="L161" s="179"/>
      <c r="M161" s="179"/>
      <c r="N161" s="179"/>
      <c r="O161" s="179"/>
    </row>
    <row r="162" spans="8:15">
      <c r="H162" s="179"/>
      <c r="I162" s="179"/>
      <c r="J162" s="179"/>
      <c r="K162" s="179"/>
      <c r="L162" s="179"/>
      <c r="M162" s="179"/>
      <c r="N162" s="179"/>
      <c r="O162" s="179"/>
    </row>
    <row r="163" spans="8:15">
      <c r="H163" s="179"/>
      <c r="I163" s="179"/>
      <c r="J163" s="179"/>
      <c r="K163" s="179"/>
      <c r="L163" s="179"/>
      <c r="M163" s="179"/>
      <c r="N163" s="179"/>
      <c r="O163" s="179"/>
    </row>
    <row r="164" spans="8:15">
      <c r="H164" s="179"/>
      <c r="I164" s="179"/>
      <c r="J164" s="179"/>
      <c r="K164" s="179"/>
      <c r="L164" s="179"/>
      <c r="M164" s="179"/>
      <c r="N164" s="179"/>
      <c r="O164" s="179"/>
    </row>
    <row r="165" spans="8:15">
      <c r="H165" s="179"/>
      <c r="I165" s="179"/>
      <c r="J165" s="179"/>
      <c r="K165" s="179"/>
      <c r="L165" s="179"/>
      <c r="M165" s="179"/>
      <c r="N165" s="179"/>
      <c r="O165" s="179"/>
    </row>
    <row r="166" spans="8:15">
      <c r="H166" s="179"/>
      <c r="I166" s="179"/>
      <c r="J166" s="179"/>
      <c r="K166" s="179"/>
      <c r="L166" s="179"/>
      <c r="M166" s="179"/>
      <c r="N166" s="179"/>
      <c r="O166" s="179"/>
    </row>
    <row r="167" spans="8:15">
      <c r="H167" s="179"/>
      <c r="I167" s="179"/>
      <c r="J167" s="179"/>
      <c r="K167" s="179"/>
      <c r="L167" s="179"/>
      <c r="M167" s="179"/>
      <c r="N167" s="179"/>
      <c r="O167" s="179"/>
    </row>
    <row r="168" spans="8:15">
      <c r="H168" s="179"/>
      <c r="I168" s="179"/>
      <c r="J168" s="179"/>
      <c r="K168" s="179"/>
      <c r="L168" s="179"/>
      <c r="M168" s="179"/>
      <c r="N168" s="179"/>
      <c r="O168" s="179"/>
    </row>
    <row r="169" spans="8:15">
      <c r="H169" s="179"/>
      <c r="I169" s="179"/>
      <c r="J169" s="179"/>
      <c r="K169" s="179"/>
      <c r="L169" s="179"/>
      <c r="M169" s="179"/>
      <c r="N169" s="179"/>
      <c r="O169" s="179"/>
    </row>
    <row r="170" spans="8:15">
      <c r="H170" s="179"/>
      <c r="I170" s="179"/>
      <c r="J170" s="179"/>
      <c r="K170" s="179"/>
      <c r="L170" s="179"/>
      <c r="M170" s="179"/>
      <c r="N170" s="179"/>
      <c r="O170" s="179"/>
    </row>
    <row r="171" spans="8:15">
      <c r="H171" s="179"/>
      <c r="I171" s="179"/>
      <c r="J171" s="179"/>
      <c r="K171" s="179"/>
      <c r="L171" s="179"/>
      <c r="M171" s="179"/>
      <c r="N171" s="179"/>
      <c r="O171" s="179"/>
    </row>
    <row r="172" spans="8:15">
      <c r="H172" s="179"/>
      <c r="I172" s="179"/>
      <c r="J172" s="179"/>
      <c r="K172" s="179"/>
      <c r="L172" s="179"/>
      <c r="M172" s="179"/>
      <c r="N172" s="179"/>
      <c r="O172" s="179"/>
    </row>
    <row r="173" spans="8:15">
      <c r="H173" s="179"/>
      <c r="I173" s="179"/>
      <c r="J173" s="179"/>
      <c r="K173" s="179"/>
      <c r="L173" s="179"/>
      <c r="M173" s="179"/>
      <c r="N173" s="179"/>
      <c r="O173" s="179"/>
    </row>
    <row r="174" spans="8:15">
      <c r="H174" s="179"/>
      <c r="I174" s="179"/>
      <c r="J174" s="179"/>
      <c r="K174" s="179"/>
      <c r="L174" s="179"/>
      <c r="M174" s="179"/>
      <c r="N174" s="179"/>
      <c r="O174" s="179"/>
    </row>
    <row r="175" spans="8:15">
      <c r="H175" s="179"/>
      <c r="I175" s="179"/>
      <c r="J175" s="179"/>
      <c r="K175" s="179"/>
      <c r="L175" s="179"/>
      <c r="M175" s="179"/>
      <c r="N175" s="179"/>
      <c r="O175" s="179"/>
    </row>
    <row r="176" spans="8:15">
      <c r="H176" s="179"/>
      <c r="I176" s="179"/>
      <c r="J176" s="179"/>
      <c r="K176" s="179"/>
      <c r="L176" s="179"/>
      <c r="M176" s="179"/>
      <c r="N176" s="179"/>
      <c r="O176" s="179"/>
    </row>
    <row r="177" spans="8:15">
      <c r="H177" s="179"/>
      <c r="I177" s="179"/>
      <c r="J177" s="179"/>
      <c r="K177" s="179"/>
      <c r="L177" s="179"/>
      <c r="M177" s="179"/>
      <c r="N177" s="179"/>
      <c r="O177" s="179"/>
    </row>
    <row r="178" spans="8:15">
      <c r="H178" s="179"/>
      <c r="I178" s="179"/>
      <c r="J178" s="179"/>
      <c r="K178" s="179"/>
      <c r="L178" s="179"/>
      <c r="M178" s="179"/>
      <c r="N178" s="179"/>
      <c r="O178" s="179"/>
    </row>
    <row r="179" spans="8:15">
      <c r="H179" s="179"/>
      <c r="I179" s="179"/>
      <c r="J179" s="179"/>
      <c r="K179" s="179"/>
      <c r="L179" s="179"/>
      <c r="M179" s="179"/>
      <c r="N179" s="179"/>
      <c r="O179" s="179"/>
    </row>
    <row r="180" spans="8:15">
      <c r="H180" s="179"/>
      <c r="I180" s="179"/>
      <c r="J180" s="179"/>
      <c r="K180" s="179"/>
      <c r="L180" s="179"/>
      <c r="M180" s="179"/>
      <c r="N180" s="179"/>
      <c r="O180" s="179"/>
    </row>
    <row r="181" spans="8:15">
      <c r="H181" s="179"/>
      <c r="I181" s="179"/>
      <c r="J181" s="179"/>
      <c r="K181" s="179"/>
      <c r="L181" s="179"/>
      <c r="M181" s="179"/>
      <c r="N181" s="179"/>
      <c r="O181" s="179"/>
    </row>
    <row r="182" spans="8:15">
      <c r="H182" s="179"/>
      <c r="I182" s="179"/>
      <c r="J182" s="179"/>
      <c r="K182" s="179"/>
      <c r="L182" s="179"/>
      <c r="M182" s="179"/>
      <c r="N182" s="179"/>
      <c r="O182" s="179"/>
    </row>
    <row r="183" spans="8:15">
      <c r="H183" s="179"/>
      <c r="I183" s="179"/>
      <c r="J183" s="179"/>
      <c r="K183" s="179"/>
      <c r="L183" s="179"/>
      <c r="M183" s="179"/>
      <c r="N183" s="179"/>
      <c r="O183" s="179"/>
    </row>
    <row r="184" spans="8:15">
      <c r="H184" s="179"/>
      <c r="I184" s="179"/>
      <c r="J184" s="179"/>
      <c r="K184" s="179"/>
      <c r="L184" s="179"/>
      <c r="M184" s="179"/>
      <c r="N184" s="179"/>
      <c r="O184" s="179"/>
    </row>
    <row r="185" spans="8:15">
      <c r="H185" s="179"/>
      <c r="I185" s="179"/>
      <c r="J185" s="179"/>
      <c r="K185" s="179"/>
      <c r="L185" s="179"/>
      <c r="M185" s="179"/>
      <c r="N185" s="179"/>
      <c r="O185" s="179"/>
    </row>
    <row r="186" spans="8:15">
      <c r="H186" s="179"/>
      <c r="I186" s="179"/>
      <c r="J186" s="179"/>
      <c r="K186" s="179"/>
      <c r="L186" s="179"/>
      <c r="M186" s="179"/>
      <c r="N186" s="179"/>
      <c r="O186" s="179"/>
    </row>
    <row r="187" spans="8:15">
      <c r="H187" s="179"/>
      <c r="I187" s="179"/>
      <c r="J187" s="179"/>
      <c r="K187" s="179"/>
      <c r="L187" s="179"/>
      <c r="M187" s="179"/>
      <c r="N187" s="179"/>
      <c r="O187" s="179"/>
    </row>
    <row r="188" spans="8:15">
      <c r="H188" s="179"/>
      <c r="I188" s="179"/>
      <c r="J188" s="179"/>
      <c r="K188" s="179"/>
      <c r="L188" s="179"/>
      <c r="M188" s="179"/>
      <c r="N188" s="179"/>
      <c r="O188" s="179"/>
    </row>
    <row r="189" spans="8:15">
      <c r="H189" s="179"/>
      <c r="I189" s="179"/>
      <c r="J189" s="179"/>
      <c r="K189" s="179"/>
      <c r="L189" s="179"/>
      <c r="M189" s="179"/>
      <c r="N189" s="179"/>
      <c r="O189" s="179"/>
    </row>
    <row r="190" spans="8:15">
      <c r="H190" s="179"/>
      <c r="I190" s="179"/>
      <c r="J190" s="179"/>
      <c r="K190" s="179"/>
      <c r="L190" s="179"/>
      <c r="M190" s="179"/>
      <c r="N190" s="179"/>
      <c r="O190" s="179"/>
    </row>
    <row r="191" spans="8:15">
      <c r="H191" s="179"/>
      <c r="I191" s="179"/>
      <c r="J191" s="179"/>
      <c r="K191" s="179"/>
      <c r="L191" s="179"/>
      <c r="M191" s="179"/>
      <c r="N191" s="179"/>
      <c r="O191" s="179"/>
    </row>
    <row r="192" spans="8:15">
      <c r="H192" s="179"/>
      <c r="I192" s="179"/>
      <c r="J192" s="179"/>
      <c r="K192" s="179"/>
      <c r="L192" s="179"/>
      <c r="M192" s="179"/>
      <c r="N192" s="179"/>
      <c r="O192" s="179"/>
    </row>
    <row r="193" spans="8:15">
      <c r="H193" s="179"/>
      <c r="I193" s="179"/>
      <c r="J193" s="179"/>
      <c r="K193" s="179"/>
      <c r="L193" s="179"/>
      <c r="M193" s="179"/>
      <c r="N193" s="179"/>
      <c r="O193" s="179"/>
    </row>
    <row r="194" spans="8:15">
      <c r="H194" s="179"/>
      <c r="I194" s="179"/>
      <c r="J194" s="179"/>
      <c r="K194" s="179"/>
      <c r="L194" s="179"/>
      <c r="M194" s="179"/>
      <c r="N194" s="179"/>
      <c r="O194" s="179"/>
    </row>
  </sheetData>
  <sheetProtection selectLockedCells="1"/>
  <mergeCells count="4">
    <mergeCell ref="H31:J31"/>
    <mergeCell ref="H32:J32"/>
    <mergeCell ref="H67:J67"/>
    <mergeCell ref="H68:J68"/>
  </mergeCells>
  <phoneticPr fontId="2" type="noConversion"/>
  <pageMargins left="0.75" right="0.75" top="1" bottom="1" header="0.5" footer="0.5"/>
  <pageSetup scale="94" orientation="portrait" r:id="rId1"/>
  <headerFooter alignWithMargins="0">
    <oddHeader>&amp;LVersion 1.2 
3/3/2012&amp;CNIH Modular Budget Template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90"/>
  <sheetViews>
    <sheetView showGridLines="0" zoomScaleNormal="100" workbookViewId="0">
      <selection activeCell="H31" sqref="H31"/>
    </sheetView>
  </sheetViews>
  <sheetFormatPr defaultColWidth="8.85546875" defaultRowHeight="12.75"/>
  <cols>
    <col min="1" max="1" width="5" customWidth="1"/>
    <col min="2" max="2" width="2.7109375" customWidth="1"/>
    <col min="5" max="6" width="9.42578125" customWidth="1"/>
    <col min="7" max="7" width="9.7109375" bestFit="1" customWidth="1"/>
    <col min="9" max="9" width="2.7109375" customWidth="1"/>
    <col min="10" max="10" width="10.42578125" customWidth="1"/>
    <col min="11" max="11" width="1.42578125" customWidth="1"/>
    <col min="12" max="12" width="11" customWidth="1"/>
    <col min="13" max="13" width="1.28515625" customWidth="1"/>
    <col min="14" max="14" width="16" customWidth="1"/>
    <col min="16" max="16" width="2.7109375" customWidth="1"/>
    <col min="19" max="19" width="11.5703125" bestFit="1" customWidth="1"/>
  </cols>
  <sheetData>
    <row r="1" spans="2:16" ht="18">
      <c r="C1" s="1"/>
      <c r="D1" s="1" t="s">
        <v>69</v>
      </c>
    </row>
    <row r="3" spans="2:16">
      <c r="L3" s="17" t="s">
        <v>75</v>
      </c>
      <c r="M3" s="17"/>
    </row>
    <row r="4" spans="2:16" ht="13.5" thickBot="1">
      <c r="L4" s="17" t="s">
        <v>76</v>
      </c>
      <c r="M4" s="17"/>
    </row>
    <row r="5" spans="2:16" ht="4.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1"/>
    </row>
    <row r="6" spans="2:16">
      <c r="B6" s="21"/>
      <c r="C6" s="13" t="s">
        <v>88</v>
      </c>
      <c r="D6" s="3"/>
      <c r="E6" s="3"/>
      <c r="F6" s="3"/>
      <c r="G6" s="3"/>
      <c r="H6" s="181"/>
      <c r="I6" s="181"/>
      <c r="J6" s="181"/>
      <c r="K6" s="181"/>
      <c r="L6" s="181"/>
      <c r="M6" s="181"/>
      <c r="N6" s="182"/>
      <c r="O6" s="148"/>
      <c r="P6" s="21"/>
    </row>
    <row r="7" spans="2:16">
      <c r="B7" s="21"/>
      <c r="C7" s="5"/>
      <c r="D7" s="6"/>
      <c r="E7" s="6"/>
      <c r="F7" s="6"/>
      <c r="G7" s="6"/>
      <c r="H7" s="148"/>
      <c r="I7" s="148"/>
      <c r="J7" s="148"/>
      <c r="K7" s="148"/>
      <c r="L7" s="148"/>
      <c r="M7" s="148"/>
      <c r="N7" s="155"/>
      <c r="O7" s="148"/>
      <c r="P7" s="21"/>
    </row>
    <row r="8" spans="2:16">
      <c r="B8" s="21"/>
      <c r="C8" s="5"/>
      <c r="D8" s="11"/>
      <c r="E8" s="6"/>
      <c r="F8" s="6" t="s">
        <v>34</v>
      </c>
      <c r="G8" s="33"/>
      <c r="H8" s="148"/>
      <c r="I8" s="148"/>
      <c r="J8" s="148" t="s">
        <v>35</v>
      </c>
      <c r="K8" s="148"/>
      <c r="L8" s="157"/>
      <c r="M8" s="148"/>
      <c r="N8" s="155"/>
      <c r="O8" s="148"/>
      <c r="P8" s="21"/>
    </row>
    <row r="9" spans="2:16">
      <c r="B9" s="21"/>
      <c r="C9" s="10"/>
      <c r="D9" s="8"/>
      <c r="E9" s="8"/>
      <c r="F9" s="8"/>
      <c r="G9" s="8"/>
      <c r="H9" s="158"/>
      <c r="I9" s="158"/>
      <c r="J9" s="158"/>
      <c r="K9" s="158"/>
      <c r="L9" s="158"/>
      <c r="M9" s="158"/>
      <c r="N9" s="159"/>
      <c r="O9" s="148"/>
      <c r="P9" s="21"/>
    </row>
    <row r="10" spans="2:16">
      <c r="B10" s="21"/>
      <c r="C10" s="6"/>
      <c r="D10" s="6"/>
      <c r="E10" s="6"/>
      <c r="F10" s="6"/>
      <c r="G10" s="6"/>
      <c r="H10" s="148"/>
      <c r="I10" s="148"/>
      <c r="J10" s="148"/>
      <c r="K10" s="148"/>
      <c r="L10" s="148"/>
      <c r="M10" s="148"/>
      <c r="N10" s="148"/>
      <c r="O10" s="148"/>
      <c r="P10" s="21"/>
    </row>
    <row r="11" spans="2:16">
      <c r="B11" s="21"/>
      <c r="C11" s="14" t="s">
        <v>79</v>
      </c>
      <c r="D11" s="6"/>
      <c r="E11" s="6"/>
      <c r="F11" s="6"/>
      <c r="G11" s="6"/>
      <c r="H11" s="148"/>
      <c r="I11" s="148"/>
      <c r="J11" s="148"/>
      <c r="K11" s="148"/>
      <c r="L11" s="148"/>
      <c r="M11" s="148"/>
      <c r="N11" s="15" t="s">
        <v>63</v>
      </c>
      <c r="O11" s="149"/>
      <c r="P11" s="73"/>
    </row>
    <row r="12" spans="2:16" ht="4.5" customHeight="1">
      <c r="B12" s="21"/>
      <c r="C12" s="14"/>
      <c r="D12" s="6"/>
      <c r="E12" s="6"/>
      <c r="F12" s="6"/>
      <c r="G12" s="6"/>
      <c r="H12" s="149"/>
      <c r="I12" s="149"/>
      <c r="J12" s="149"/>
      <c r="K12" s="149"/>
      <c r="L12" s="149"/>
      <c r="M12" s="149"/>
      <c r="N12" s="15"/>
      <c r="O12" s="149"/>
      <c r="P12" s="73"/>
    </row>
    <row r="13" spans="2:16">
      <c r="B13" s="21"/>
      <c r="C13" s="6"/>
      <c r="D13" s="6"/>
      <c r="E13" s="6"/>
      <c r="F13" s="6"/>
      <c r="G13" s="6"/>
      <c r="H13" s="15"/>
      <c r="I13" s="15"/>
      <c r="J13" s="15"/>
      <c r="K13" s="15"/>
      <c r="L13" s="16" t="s">
        <v>78</v>
      </c>
      <c r="M13" s="16"/>
      <c r="N13" s="193">
        <f>'Detail Worksheet'!N55</f>
        <v>0</v>
      </c>
      <c r="O13" s="183"/>
      <c r="P13" s="74"/>
    </row>
    <row r="14" spans="2:16" ht="4.5" customHeight="1">
      <c r="B14" s="21"/>
      <c r="C14" s="6"/>
      <c r="D14" s="6"/>
      <c r="E14" s="6"/>
      <c r="F14" s="6"/>
      <c r="G14" s="6"/>
      <c r="H14" s="15"/>
      <c r="I14" s="15"/>
      <c r="J14" s="15"/>
      <c r="K14" s="15"/>
      <c r="L14" s="16"/>
      <c r="M14" s="16"/>
      <c r="N14" s="194"/>
      <c r="O14" s="149"/>
      <c r="P14" s="21"/>
    </row>
    <row r="15" spans="2:16">
      <c r="B15" s="21"/>
      <c r="C15" s="6"/>
      <c r="D15" s="6"/>
      <c r="E15" s="6"/>
      <c r="F15" s="6"/>
      <c r="G15" s="6"/>
      <c r="H15" s="15"/>
      <c r="I15" s="15"/>
      <c r="J15" s="15"/>
      <c r="K15" s="15"/>
      <c r="L15" s="16" t="s">
        <v>36</v>
      </c>
      <c r="M15" s="16"/>
      <c r="N15" s="193">
        <f>'Detail Worksheet'!N57</f>
        <v>0</v>
      </c>
      <c r="O15" s="183"/>
      <c r="P15" s="74"/>
    </row>
    <row r="16" spans="2:16" ht="4.5" customHeight="1">
      <c r="B16" s="21"/>
      <c r="C16" s="6"/>
      <c r="D16" s="6"/>
      <c r="E16" s="6"/>
      <c r="F16" s="6"/>
      <c r="G16" s="6"/>
      <c r="H16" s="15"/>
      <c r="I16" s="15"/>
      <c r="J16" s="15"/>
      <c r="K16" s="15"/>
      <c r="L16" s="16"/>
      <c r="M16" s="16"/>
      <c r="N16" s="194"/>
      <c r="O16" s="149"/>
      <c r="P16" s="21"/>
    </row>
    <row r="17" spans="2:16">
      <c r="B17" s="21"/>
      <c r="C17" s="6"/>
      <c r="D17" s="6"/>
      <c r="E17" s="6"/>
      <c r="F17" s="6"/>
      <c r="G17" s="6"/>
      <c r="H17" s="15"/>
      <c r="I17" s="15"/>
      <c r="J17" s="15"/>
      <c r="K17" s="15"/>
      <c r="L17" s="16" t="s">
        <v>37</v>
      </c>
      <c r="M17" s="16"/>
      <c r="N17" s="193">
        <f>N13+N15</f>
        <v>0</v>
      </c>
      <c r="O17" s="183"/>
      <c r="P17" s="75"/>
    </row>
    <row r="18" spans="2:16" ht="4.5" customHeight="1" thickBot="1">
      <c r="B18" s="23"/>
      <c r="C18" s="24"/>
      <c r="D18" s="24"/>
      <c r="E18" s="24"/>
      <c r="F18" s="24"/>
      <c r="G18" s="24"/>
      <c r="H18" s="25"/>
      <c r="I18" s="25"/>
      <c r="J18" s="26"/>
      <c r="K18" s="26"/>
      <c r="L18" s="25"/>
      <c r="M18" s="25"/>
      <c r="N18" s="162"/>
      <c r="O18" s="152"/>
      <c r="P18" s="21"/>
    </row>
    <row r="19" spans="2:16" ht="4.5" customHeight="1">
      <c r="B19" s="18"/>
      <c r="C19" s="19"/>
      <c r="D19" s="19"/>
      <c r="E19" s="19"/>
      <c r="F19" s="19"/>
      <c r="G19" s="19"/>
      <c r="H19" s="28"/>
      <c r="I19" s="28"/>
      <c r="J19" s="28"/>
      <c r="K19" s="28"/>
      <c r="L19" s="28"/>
      <c r="M19" s="28"/>
      <c r="N19" s="164"/>
      <c r="O19" s="153"/>
      <c r="P19" s="21"/>
    </row>
    <row r="20" spans="2:16">
      <c r="B20" s="21"/>
      <c r="C20" s="14" t="s">
        <v>80</v>
      </c>
      <c r="D20" s="6"/>
      <c r="E20" s="6"/>
      <c r="F20" s="6"/>
      <c r="G20" s="6"/>
      <c r="H20" s="15"/>
      <c r="I20" s="15"/>
      <c r="J20" s="15"/>
      <c r="K20" s="15"/>
      <c r="L20" s="15"/>
      <c r="M20" s="15"/>
      <c r="N20" s="151"/>
      <c r="O20" s="149"/>
      <c r="P20" s="21"/>
    </row>
    <row r="21" spans="2:16">
      <c r="B21" s="21"/>
      <c r="C21" s="6"/>
      <c r="D21" s="6"/>
      <c r="E21" s="6"/>
      <c r="F21" s="6"/>
      <c r="G21" s="6"/>
      <c r="H21" s="15"/>
      <c r="I21" s="15"/>
      <c r="J21" s="15" t="s">
        <v>60</v>
      </c>
      <c r="K21" s="15"/>
      <c r="L21" s="15" t="s">
        <v>60</v>
      </c>
      <c r="M21" s="15"/>
      <c r="N21" s="15" t="s">
        <v>63</v>
      </c>
      <c r="O21" s="149"/>
      <c r="P21" s="73"/>
    </row>
    <row r="22" spans="2:16">
      <c r="B22" s="21"/>
      <c r="C22" s="6"/>
      <c r="D22" s="6"/>
      <c r="E22" s="15" t="s">
        <v>81</v>
      </c>
      <c r="F22" s="6"/>
      <c r="G22" s="6"/>
      <c r="H22" s="15"/>
      <c r="I22" s="15"/>
      <c r="J22" s="15" t="s">
        <v>61</v>
      </c>
      <c r="K22" s="15"/>
      <c r="L22" s="15" t="s">
        <v>62</v>
      </c>
      <c r="M22" s="15"/>
      <c r="N22" s="151"/>
      <c r="O22" s="149"/>
      <c r="P22" s="21"/>
    </row>
    <row r="23" spans="2:16">
      <c r="B23" s="21"/>
      <c r="C23" s="2" t="s">
        <v>59</v>
      </c>
      <c r="D23" s="3"/>
      <c r="E23" s="3"/>
      <c r="F23" s="3"/>
      <c r="G23" s="3"/>
      <c r="H23" s="166"/>
      <c r="I23" s="149"/>
      <c r="J23" s="209">
        <f>'Detail Worksheet'!B78</f>
        <v>0.54</v>
      </c>
      <c r="K23" s="149"/>
      <c r="L23" s="168">
        <f>'Detail Worksheet'!N73</f>
        <v>0</v>
      </c>
      <c r="M23" s="149"/>
      <c r="N23" s="193">
        <f>J23*L23</f>
        <v>0</v>
      </c>
      <c r="O23" s="183"/>
      <c r="P23" s="75"/>
    </row>
    <row r="24" spans="2:16">
      <c r="B24" s="21"/>
      <c r="C24" s="10"/>
      <c r="D24" s="8"/>
      <c r="E24" s="8"/>
      <c r="F24" s="8"/>
      <c r="G24" s="8"/>
      <c r="H24" s="169"/>
      <c r="I24" s="149"/>
      <c r="J24" s="149"/>
      <c r="K24" s="149"/>
      <c r="L24" s="149"/>
      <c r="M24" s="149"/>
      <c r="N24" s="151"/>
      <c r="O24" s="149"/>
      <c r="P24" s="21"/>
    </row>
    <row r="25" spans="2:16">
      <c r="B25" s="21"/>
      <c r="C25" s="2"/>
      <c r="D25" s="3"/>
      <c r="E25" s="3"/>
      <c r="F25" s="3"/>
      <c r="G25" s="3"/>
      <c r="H25" s="166"/>
      <c r="I25" s="149"/>
      <c r="J25" s="167">
        <v>0</v>
      </c>
      <c r="K25" s="149"/>
      <c r="L25" s="168"/>
      <c r="M25" s="149"/>
      <c r="N25" s="150">
        <f>J25*L25</f>
        <v>0</v>
      </c>
      <c r="O25" s="183"/>
      <c r="P25" s="75"/>
    </row>
    <row r="26" spans="2:16">
      <c r="B26" s="21"/>
      <c r="C26" s="10"/>
      <c r="D26" s="8"/>
      <c r="E26" s="8"/>
      <c r="F26" s="8"/>
      <c r="G26" s="8"/>
      <c r="H26" s="169"/>
      <c r="I26" s="149"/>
      <c r="J26" s="149"/>
      <c r="K26" s="149"/>
      <c r="L26" s="149"/>
      <c r="M26" s="149"/>
      <c r="N26" s="151"/>
      <c r="O26" s="149"/>
      <c r="P26" s="21"/>
    </row>
    <row r="27" spans="2:16">
      <c r="B27" s="21"/>
      <c r="C27" s="2"/>
      <c r="D27" s="3"/>
      <c r="E27" s="3"/>
      <c r="F27" s="3"/>
      <c r="G27" s="3"/>
      <c r="H27" s="166"/>
      <c r="I27" s="149"/>
      <c r="J27" s="167">
        <v>0</v>
      </c>
      <c r="K27" s="149"/>
      <c r="L27" s="168"/>
      <c r="M27" s="149"/>
      <c r="N27" s="150">
        <f>J27*L27</f>
        <v>0</v>
      </c>
      <c r="O27" s="183"/>
      <c r="P27" s="75"/>
    </row>
    <row r="28" spans="2:16">
      <c r="B28" s="21"/>
      <c r="C28" s="10"/>
      <c r="D28" s="8"/>
      <c r="E28" s="8"/>
      <c r="F28" s="8"/>
      <c r="G28" s="8"/>
      <c r="H28" s="169"/>
      <c r="I28" s="149"/>
      <c r="J28" s="149"/>
      <c r="K28" s="149"/>
      <c r="L28" s="149"/>
      <c r="M28" s="149"/>
      <c r="N28" s="151"/>
      <c r="O28" s="149"/>
      <c r="P28" s="21"/>
    </row>
    <row r="29" spans="2:16">
      <c r="B29" s="21"/>
      <c r="C29" s="2"/>
      <c r="D29" s="3"/>
      <c r="E29" s="3"/>
      <c r="F29" s="3"/>
      <c r="G29" s="3"/>
      <c r="H29" s="166"/>
      <c r="I29" s="149"/>
      <c r="J29" s="167">
        <v>0</v>
      </c>
      <c r="K29" s="149"/>
      <c r="L29" s="168"/>
      <c r="M29" s="149"/>
      <c r="N29" s="150">
        <f>J29*L29</f>
        <v>0</v>
      </c>
      <c r="O29" s="183"/>
      <c r="P29" s="75"/>
    </row>
    <row r="30" spans="2:16">
      <c r="B30" s="21"/>
      <c r="C30" s="10"/>
      <c r="D30" s="8"/>
      <c r="E30" s="8"/>
      <c r="F30" s="8"/>
      <c r="G30" s="8"/>
      <c r="H30" s="170"/>
      <c r="I30" s="149"/>
      <c r="J30" s="149"/>
      <c r="K30" s="149"/>
      <c r="L30" s="149"/>
      <c r="M30" s="149"/>
      <c r="N30" s="151"/>
      <c r="O30" s="149"/>
      <c r="P30" s="21"/>
    </row>
    <row r="31" spans="2:16">
      <c r="B31" s="29" t="s">
        <v>38</v>
      </c>
      <c r="C31" s="6"/>
      <c r="D31" s="6"/>
      <c r="E31" s="6"/>
      <c r="F31" s="6"/>
      <c r="G31" s="6"/>
      <c r="H31" s="2" t="s">
        <v>8</v>
      </c>
      <c r="I31" s="3"/>
      <c r="J31" s="3"/>
      <c r="K31" s="171"/>
      <c r="L31" s="171"/>
      <c r="M31" s="171"/>
      <c r="N31" s="172"/>
      <c r="O31" s="149"/>
      <c r="P31" s="21"/>
    </row>
    <row r="32" spans="2:16">
      <c r="B32" s="21"/>
      <c r="C32" s="6"/>
      <c r="D32" s="6"/>
      <c r="E32" s="6"/>
      <c r="F32" s="6"/>
      <c r="G32" s="6"/>
      <c r="H32" s="453" t="s">
        <v>10</v>
      </c>
      <c r="I32" s="454"/>
      <c r="J32" s="454"/>
      <c r="K32" s="149"/>
      <c r="L32" s="149"/>
      <c r="M32" s="149"/>
      <c r="N32" s="173"/>
      <c r="O32" s="149"/>
      <c r="P32" s="21"/>
    </row>
    <row r="33" spans="2:20">
      <c r="B33" s="21"/>
      <c r="C33" s="6"/>
      <c r="D33" s="6"/>
      <c r="E33" s="6"/>
      <c r="F33" s="6"/>
      <c r="G33" s="6"/>
      <c r="H33" s="453" t="s">
        <v>12</v>
      </c>
      <c r="I33" s="454"/>
      <c r="J33" s="454"/>
      <c r="K33" s="149"/>
      <c r="L33" s="149"/>
      <c r="M33" s="149"/>
      <c r="N33" s="173"/>
      <c r="O33" s="149"/>
      <c r="P33" s="21"/>
    </row>
    <row r="34" spans="2:20">
      <c r="B34" s="21"/>
      <c r="C34" s="6"/>
      <c r="D34" s="6"/>
      <c r="E34" s="6"/>
      <c r="F34" s="6"/>
      <c r="G34" s="6"/>
      <c r="H34" s="5"/>
      <c r="K34" s="149"/>
      <c r="L34" s="149"/>
      <c r="M34" s="149"/>
      <c r="N34" s="173"/>
      <c r="O34" s="149"/>
      <c r="P34" s="21"/>
    </row>
    <row r="35" spans="2:20">
      <c r="B35" s="21"/>
      <c r="C35" s="6"/>
      <c r="D35" s="6"/>
      <c r="E35" s="6"/>
      <c r="F35" s="6"/>
      <c r="G35" s="6"/>
      <c r="H35" s="174"/>
      <c r="I35" s="175"/>
      <c r="J35" s="175"/>
      <c r="K35" s="175"/>
      <c r="L35" s="175"/>
      <c r="M35" s="175"/>
      <c r="N35" s="176"/>
      <c r="O35" s="149"/>
      <c r="P35" s="21"/>
    </row>
    <row r="36" spans="2:20" ht="4.5" customHeight="1">
      <c r="B36" s="21"/>
      <c r="C36" s="6"/>
      <c r="D36" s="6"/>
      <c r="E36" s="6"/>
      <c r="F36" s="6"/>
      <c r="G36" s="6"/>
      <c r="H36" s="149"/>
      <c r="I36" s="149"/>
      <c r="J36" s="149"/>
      <c r="K36" s="149"/>
      <c r="L36" s="149"/>
      <c r="M36" s="149"/>
      <c r="N36" s="151"/>
      <c r="O36" s="149"/>
      <c r="P36" s="21"/>
    </row>
    <row r="37" spans="2:20">
      <c r="B37" s="21"/>
      <c r="C37" s="6" t="s">
        <v>39</v>
      </c>
      <c r="D37" s="6"/>
      <c r="E37" s="6"/>
      <c r="F37" s="6"/>
      <c r="G37" s="206">
        <v>40619</v>
      </c>
      <c r="H37" s="149"/>
      <c r="I37" s="149"/>
      <c r="J37" s="149"/>
      <c r="K37" s="149"/>
      <c r="L37" s="151" t="s">
        <v>40</v>
      </c>
      <c r="M37" s="149"/>
      <c r="N37" s="193">
        <f>N23+N25+N27+N29</f>
        <v>0</v>
      </c>
      <c r="O37" s="183"/>
      <c r="P37" s="75"/>
    </row>
    <row r="38" spans="2:20" ht="4.5" customHeight="1" thickBot="1">
      <c r="B38" s="23"/>
      <c r="C38" s="24"/>
      <c r="D38" s="24"/>
      <c r="E38" s="24"/>
      <c r="F38" s="24"/>
      <c r="G38" s="24"/>
      <c r="H38" s="152"/>
      <c r="I38" s="152"/>
      <c r="J38" s="152"/>
      <c r="K38" s="152"/>
      <c r="L38" s="152"/>
      <c r="M38" s="152"/>
      <c r="N38" s="162"/>
      <c r="O38" s="152"/>
      <c r="P38" s="21"/>
    </row>
    <row r="39" spans="2:20">
      <c r="B39" s="18"/>
      <c r="C39" s="19"/>
      <c r="D39" s="19"/>
      <c r="E39" s="19"/>
      <c r="F39" s="19"/>
      <c r="G39" s="19"/>
      <c r="H39" s="153"/>
      <c r="I39" s="153"/>
      <c r="J39" s="153"/>
      <c r="K39" s="153"/>
      <c r="L39" s="153"/>
      <c r="M39" s="153"/>
      <c r="N39" s="164"/>
      <c r="O39" s="165"/>
      <c r="P39" s="6"/>
      <c r="R39" s="32"/>
      <c r="S39" t="s">
        <v>33</v>
      </c>
      <c r="T39" t="s">
        <v>82</v>
      </c>
    </row>
    <row r="40" spans="2:20">
      <c r="B40" s="21"/>
      <c r="C40" s="6" t="s">
        <v>41</v>
      </c>
      <c r="D40" s="6"/>
      <c r="E40" s="6"/>
      <c r="F40" s="6"/>
      <c r="G40" s="6"/>
      <c r="H40" s="149"/>
      <c r="I40" s="149"/>
      <c r="J40" s="149"/>
      <c r="K40" s="149"/>
      <c r="L40" s="151" t="s">
        <v>42</v>
      </c>
      <c r="M40" s="149"/>
      <c r="N40" s="193">
        <f>N17+N37</f>
        <v>0</v>
      </c>
      <c r="O40" s="161"/>
      <c r="P40" s="64"/>
      <c r="S40" s="198">
        <f>'Detail Worksheet'!N77</f>
        <v>0</v>
      </c>
    </row>
    <row r="41" spans="2:20">
      <c r="B41" s="21"/>
      <c r="C41" s="6"/>
      <c r="D41" s="6"/>
      <c r="E41" s="6"/>
      <c r="F41" s="6"/>
      <c r="G41" s="6"/>
      <c r="H41" s="149"/>
      <c r="I41" s="149"/>
      <c r="J41" s="149"/>
      <c r="K41" s="149"/>
      <c r="L41" s="149"/>
      <c r="M41" s="149"/>
      <c r="N41" s="151"/>
      <c r="O41" s="160"/>
      <c r="P41" s="6"/>
    </row>
    <row r="42" spans="2:20">
      <c r="B42" s="21"/>
      <c r="C42" s="6"/>
      <c r="D42" s="6"/>
      <c r="E42" s="6"/>
      <c r="F42" s="6"/>
      <c r="G42" s="6"/>
      <c r="H42" s="149"/>
      <c r="I42" s="149"/>
      <c r="J42" s="149"/>
      <c r="K42" s="149"/>
      <c r="L42" s="149"/>
      <c r="M42" s="149"/>
      <c r="N42" s="151"/>
      <c r="O42" s="160"/>
      <c r="P42" s="6"/>
    </row>
    <row r="43" spans="2:20">
      <c r="B43" s="21"/>
      <c r="C43" s="6"/>
      <c r="D43" s="6"/>
      <c r="E43" s="6"/>
      <c r="F43" s="6"/>
      <c r="G43" s="6"/>
      <c r="H43" s="149"/>
      <c r="I43" s="149"/>
      <c r="J43" s="149"/>
      <c r="K43" s="149"/>
      <c r="L43" s="149"/>
      <c r="M43" s="149"/>
      <c r="N43" s="151"/>
      <c r="O43" s="160"/>
      <c r="P43" s="6"/>
    </row>
    <row r="44" spans="2:20">
      <c r="B44" s="21"/>
      <c r="C44" s="6"/>
      <c r="D44" s="6"/>
      <c r="E44" s="6"/>
      <c r="F44" s="6"/>
      <c r="G44" s="6"/>
      <c r="H44" s="149"/>
      <c r="I44" s="149"/>
      <c r="J44" s="149"/>
      <c r="K44" s="149"/>
      <c r="L44" s="149"/>
      <c r="M44" s="149"/>
      <c r="N44" s="151"/>
      <c r="O44" s="160"/>
      <c r="P44" s="6"/>
    </row>
    <row r="45" spans="2:20">
      <c r="B45" s="21"/>
      <c r="C45" s="6"/>
      <c r="D45" s="6"/>
      <c r="E45" s="6"/>
      <c r="F45" s="6"/>
      <c r="G45" s="6"/>
      <c r="H45" s="149"/>
      <c r="I45" s="149"/>
      <c r="J45" s="149"/>
      <c r="K45" s="149"/>
      <c r="L45" s="149"/>
      <c r="M45" s="149"/>
      <c r="N45" s="151"/>
      <c r="O45" s="160"/>
      <c r="P45" s="6"/>
    </row>
    <row r="46" spans="2:20" ht="4.5" customHeight="1">
      <c r="B46" s="21"/>
      <c r="C46" s="6"/>
      <c r="D46" s="6"/>
      <c r="E46" s="6"/>
      <c r="F46" s="6"/>
      <c r="G46" s="6"/>
      <c r="H46" s="149"/>
      <c r="I46" s="149"/>
      <c r="J46" s="149"/>
      <c r="K46" s="149"/>
      <c r="L46" s="149"/>
      <c r="M46" s="149"/>
      <c r="N46" s="151"/>
      <c r="O46" s="160"/>
      <c r="P46" s="6"/>
    </row>
    <row r="47" spans="2:20">
      <c r="B47" s="21"/>
      <c r="C47" s="6"/>
      <c r="D47" s="6"/>
      <c r="E47" s="6"/>
      <c r="F47" s="6"/>
      <c r="G47" s="6"/>
      <c r="H47" s="149"/>
      <c r="I47" s="149"/>
      <c r="J47" s="149"/>
      <c r="K47" s="149"/>
      <c r="L47" s="149"/>
      <c r="M47" s="149"/>
      <c r="N47" s="16"/>
      <c r="O47" s="160"/>
      <c r="P47" s="15"/>
    </row>
    <row r="48" spans="2:20" ht="4.5" customHeight="1">
      <c r="B48" s="21"/>
      <c r="C48" s="13"/>
      <c r="D48" s="3"/>
      <c r="E48" s="3"/>
      <c r="F48" s="3"/>
      <c r="G48" s="3"/>
      <c r="H48" s="171"/>
      <c r="I48" s="171"/>
      <c r="J48" s="171"/>
      <c r="K48" s="171"/>
      <c r="L48" s="171"/>
      <c r="M48" s="171"/>
      <c r="N48" s="85"/>
      <c r="O48" s="160"/>
      <c r="P48" s="15"/>
    </row>
    <row r="49" spans="2:23">
      <c r="B49" s="21"/>
      <c r="C49" s="66" t="s">
        <v>70</v>
      </c>
      <c r="D49" s="61"/>
      <c r="E49" s="61"/>
      <c r="F49" s="61"/>
      <c r="G49" s="61"/>
      <c r="H49" s="184"/>
      <c r="I49" s="184"/>
      <c r="J49" s="184"/>
      <c r="K49" s="184"/>
      <c r="L49" s="184"/>
      <c r="M49" s="149"/>
      <c r="N49" s="185"/>
      <c r="O49" s="161"/>
      <c r="P49" s="70"/>
    </row>
    <row r="50" spans="2:23" ht="4.5" customHeight="1">
      <c r="B50" s="21"/>
      <c r="C50" s="5"/>
      <c r="D50" s="61"/>
      <c r="E50" s="61"/>
      <c r="F50" s="61"/>
      <c r="G50" s="65"/>
      <c r="H50" s="184"/>
      <c r="I50" s="184"/>
      <c r="J50" s="184"/>
      <c r="K50" s="184"/>
      <c r="L50" s="186"/>
      <c r="M50" s="149"/>
      <c r="N50" s="173"/>
      <c r="O50" s="160"/>
      <c r="P50" s="6"/>
    </row>
    <row r="51" spans="2:23">
      <c r="B51" s="21"/>
      <c r="C51" s="10"/>
      <c r="D51" s="8"/>
      <c r="E51" s="8"/>
      <c r="F51" s="8"/>
      <c r="G51" s="8"/>
      <c r="H51" s="175"/>
      <c r="I51" s="175"/>
      <c r="J51" s="175"/>
      <c r="K51" s="175"/>
      <c r="L51" s="175"/>
      <c r="M51" s="175"/>
      <c r="N51" s="187"/>
      <c r="O51" s="161"/>
      <c r="P51" s="70"/>
    </row>
    <row r="52" spans="2:23" ht="4.5" customHeight="1">
      <c r="B52" s="21"/>
      <c r="C52" s="6"/>
      <c r="D52" s="6"/>
      <c r="E52" s="6"/>
      <c r="F52" s="6"/>
      <c r="G52" s="6"/>
      <c r="H52" s="149"/>
      <c r="I52" s="149"/>
      <c r="J52" s="149"/>
      <c r="K52" s="149"/>
      <c r="L52" s="16"/>
      <c r="M52" s="149"/>
      <c r="N52" s="151"/>
      <c r="O52" s="160"/>
      <c r="P52" s="6"/>
    </row>
    <row r="53" spans="2:23">
      <c r="B53" s="21"/>
      <c r="C53" s="6"/>
      <c r="D53" s="6"/>
      <c r="E53" s="6"/>
      <c r="F53" s="6"/>
      <c r="G53" s="6"/>
      <c r="H53" s="149"/>
      <c r="I53" s="149"/>
      <c r="J53" s="149"/>
      <c r="K53" s="149"/>
      <c r="L53" s="16"/>
      <c r="M53" s="149"/>
      <c r="N53" s="188"/>
      <c r="O53" s="161"/>
      <c r="P53" s="64"/>
      <c r="T53" s="61"/>
      <c r="U53" s="61"/>
      <c r="V53" s="61"/>
      <c r="W53" s="61"/>
    </row>
    <row r="54" spans="2:23" ht="4.5" customHeight="1">
      <c r="B54" s="21"/>
      <c r="C54" s="6"/>
      <c r="D54" s="6"/>
      <c r="E54" s="6"/>
      <c r="F54" s="6"/>
      <c r="G54" s="6"/>
      <c r="H54" s="149"/>
      <c r="I54" s="149"/>
      <c r="J54" s="149"/>
      <c r="K54" s="149"/>
      <c r="L54" s="149"/>
      <c r="M54" s="149"/>
      <c r="N54" s="151"/>
      <c r="O54" s="160"/>
      <c r="P54" s="6"/>
      <c r="T54" s="61"/>
      <c r="U54" s="61"/>
      <c r="V54" s="61"/>
      <c r="W54" s="61"/>
    </row>
    <row r="55" spans="2:23" ht="4.5" customHeight="1">
      <c r="B55" s="21"/>
      <c r="C55" s="6"/>
      <c r="D55" s="6"/>
      <c r="E55" s="6"/>
      <c r="F55" s="6"/>
      <c r="G55" s="6"/>
      <c r="H55" s="149"/>
      <c r="I55" s="149"/>
      <c r="J55" s="149"/>
      <c r="K55" s="149"/>
      <c r="L55" s="149"/>
      <c r="M55" s="149"/>
      <c r="N55" s="151"/>
      <c r="O55" s="160"/>
      <c r="P55" s="6"/>
      <c r="T55" s="61"/>
      <c r="U55" s="61"/>
      <c r="V55" s="61"/>
      <c r="W55" s="61"/>
    </row>
    <row r="56" spans="2:23">
      <c r="B56" s="21"/>
      <c r="C56" s="14"/>
      <c r="D56" s="14" t="s">
        <v>71</v>
      </c>
      <c r="E56" s="6"/>
      <c r="F56" s="6"/>
      <c r="G56" s="6"/>
      <c r="H56" s="149"/>
      <c r="I56" s="149"/>
      <c r="J56" s="149"/>
      <c r="K56" s="149"/>
      <c r="L56" s="149"/>
      <c r="M56" s="149"/>
      <c r="N56" s="151"/>
      <c r="O56" s="160"/>
      <c r="P56" s="6"/>
      <c r="T56" s="61"/>
      <c r="U56" s="61"/>
      <c r="V56" s="76"/>
      <c r="W56" s="61"/>
    </row>
    <row r="57" spans="2:23">
      <c r="B57" s="21"/>
      <c r="C57" s="6"/>
      <c r="D57" s="6"/>
      <c r="E57" s="6"/>
      <c r="F57" s="6"/>
      <c r="G57" s="6"/>
      <c r="H57" s="15"/>
      <c r="I57" s="15"/>
      <c r="J57" s="15"/>
      <c r="K57" s="15"/>
      <c r="L57" s="15"/>
      <c r="M57" s="15"/>
      <c r="N57" s="16"/>
      <c r="O57" s="160"/>
      <c r="P57" s="15"/>
      <c r="T57" s="61"/>
      <c r="U57" s="61"/>
      <c r="V57" s="61"/>
      <c r="W57" s="61"/>
    </row>
    <row r="58" spans="2:23">
      <c r="B58" s="21"/>
      <c r="C58" s="6"/>
      <c r="D58" s="86" t="s">
        <v>72</v>
      </c>
      <c r="E58" s="15"/>
      <c r="F58" s="6"/>
      <c r="G58" s="6"/>
      <c r="H58" s="15"/>
      <c r="I58" s="15"/>
      <c r="J58" s="15"/>
      <c r="K58" s="67" t="s">
        <v>87</v>
      </c>
      <c r="L58" s="68"/>
      <c r="M58" s="69"/>
      <c r="N58" s="196">
        <f>'Bud per 1 &amp; 2'!N13:O13+'Bud per 1 &amp; 2'!N49:O49+'Bud per 3 &amp; 4'!N12:O12+'Bud per 3 &amp; 4'!N48:O48+'Bud per 5 &amp; Cumulative'!N13:O13</f>
        <v>0</v>
      </c>
      <c r="O58" s="160"/>
      <c r="P58" s="6"/>
      <c r="T58" s="61"/>
      <c r="U58" s="77"/>
      <c r="V58" s="78"/>
      <c r="W58" s="61"/>
    </row>
    <row r="59" spans="2:23">
      <c r="B59" s="21"/>
      <c r="C59" s="6"/>
      <c r="D59" s="86"/>
      <c r="E59" s="6"/>
      <c r="F59" s="6"/>
      <c r="G59" s="6"/>
      <c r="H59" s="149"/>
      <c r="I59" s="149"/>
      <c r="J59" s="189"/>
      <c r="K59" s="149"/>
      <c r="L59" s="190"/>
      <c r="M59" s="149"/>
      <c r="N59" s="197"/>
      <c r="O59" s="161"/>
      <c r="P59" s="64"/>
      <c r="T59" s="61"/>
      <c r="U59" s="77"/>
      <c r="V59" s="78"/>
      <c r="W59" s="61"/>
    </row>
    <row r="60" spans="2:23">
      <c r="B60" s="21"/>
      <c r="C60" s="6"/>
      <c r="D60" s="86" t="s">
        <v>73</v>
      </c>
      <c r="E60" s="6"/>
      <c r="F60" s="6"/>
      <c r="G60" s="6"/>
      <c r="H60" s="149"/>
      <c r="I60" s="149"/>
      <c r="J60" s="149"/>
      <c r="K60" s="149" t="s">
        <v>87</v>
      </c>
      <c r="L60" s="191"/>
      <c r="M60" s="192"/>
      <c r="N60" s="196">
        <f>'Bud per 1 &amp; 2'!N15:O15+'Bud per 1 &amp; 2'!N51:O51+'Bud per 3 &amp; 4'!N14:O14+'Bud per 3 &amp; 4'!N50:O50+'Bud per 5 &amp; Cumulative'!N15:O15</f>
        <v>0</v>
      </c>
      <c r="O60" s="160"/>
      <c r="P60" s="6"/>
      <c r="T60" s="61"/>
      <c r="U60" s="77"/>
      <c r="V60" s="78"/>
      <c r="W60" s="61"/>
    </row>
    <row r="61" spans="2:23">
      <c r="B61" s="21"/>
      <c r="C61" s="6"/>
      <c r="D61" s="86"/>
      <c r="E61" s="6"/>
      <c r="F61" s="6"/>
      <c r="G61" s="6"/>
      <c r="H61" s="149"/>
      <c r="I61" s="149"/>
      <c r="J61" s="189"/>
      <c r="K61" s="149"/>
      <c r="L61" s="190"/>
      <c r="M61" s="149"/>
      <c r="N61" s="197"/>
      <c r="O61" s="161"/>
      <c r="P61" s="64"/>
      <c r="T61" s="61"/>
      <c r="U61" s="77"/>
      <c r="V61" s="78"/>
      <c r="W61" s="61"/>
    </row>
    <row r="62" spans="2:23">
      <c r="B62" s="21"/>
      <c r="C62" s="6"/>
      <c r="D62" s="86" t="s">
        <v>84</v>
      </c>
      <c r="E62" s="6"/>
      <c r="F62" s="6"/>
      <c r="G62" s="6"/>
      <c r="H62" s="149"/>
      <c r="I62" s="149"/>
      <c r="J62" s="149"/>
      <c r="K62" s="149" t="s">
        <v>87</v>
      </c>
      <c r="L62" s="191"/>
      <c r="M62" s="192"/>
      <c r="N62" s="196">
        <f>'Bud per 1 &amp; 2'!N17:O17+'Bud per 1 &amp; 2'!N53:O53+'Bud per 3 &amp; 4'!N16:O16+'Bud per 3 &amp; 4'!N52:O52+'Bud per 5 &amp; Cumulative'!N17:O17</f>
        <v>0</v>
      </c>
      <c r="O62" s="160"/>
      <c r="P62" s="6"/>
      <c r="T62" s="61"/>
      <c r="U62" s="77"/>
      <c r="V62" s="78"/>
      <c r="W62" s="61"/>
    </row>
    <row r="63" spans="2:23">
      <c r="B63" s="21"/>
      <c r="C63" s="6"/>
      <c r="D63" s="86"/>
      <c r="E63" s="6"/>
      <c r="F63" s="6"/>
      <c r="G63" s="6"/>
      <c r="H63" s="149"/>
      <c r="I63" s="149"/>
      <c r="J63" s="189"/>
      <c r="K63" s="149"/>
      <c r="L63" s="190"/>
      <c r="M63" s="149"/>
      <c r="N63" s="197"/>
      <c r="O63" s="161"/>
      <c r="P63" s="64"/>
      <c r="T63" s="61"/>
      <c r="U63" s="79"/>
      <c r="V63" s="78"/>
      <c r="W63" s="61"/>
    </row>
    <row r="64" spans="2:23">
      <c r="B64" s="21"/>
      <c r="C64" s="6"/>
      <c r="D64" s="86" t="s">
        <v>85</v>
      </c>
      <c r="E64" s="6"/>
      <c r="F64" s="6"/>
      <c r="G64" s="6"/>
      <c r="H64" s="149"/>
      <c r="I64" s="149"/>
      <c r="J64" s="149"/>
      <c r="K64" s="149" t="s">
        <v>87</v>
      </c>
      <c r="L64" s="191"/>
      <c r="M64" s="192"/>
      <c r="N64" s="196">
        <f>'Bud per 1 &amp; 2'!N37:O37+'Bud per 1 &amp; 2'!N73:O73+'Bud per 3 &amp; 4'!N36:O36+'Bud per 3 &amp; 4'!N71:O71+'Bud per 5 &amp; Cumulative'!N37:O37</f>
        <v>0</v>
      </c>
      <c r="O64" s="160"/>
      <c r="P64" s="6"/>
      <c r="T64" s="61"/>
      <c r="U64" s="77"/>
      <c r="V64" s="78"/>
      <c r="W64" s="61"/>
    </row>
    <row r="65" spans="2:23">
      <c r="B65" s="21"/>
      <c r="C65" s="6"/>
      <c r="D65" s="86"/>
      <c r="E65" s="6"/>
      <c r="F65" s="6"/>
      <c r="G65" s="6"/>
      <c r="H65" s="149"/>
      <c r="I65" s="149"/>
      <c r="J65" s="189"/>
      <c r="K65" s="149"/>
      <c r="L65" s="190"/>
      <c r="M65" s="149"/>
      <c r="N65" s="197"/>
      <c r="O65" s="161"/>
      <c r="P65" s="64"/>
      <c r="T65" s="61"/>
      <c r="U65" s="77"/>
      <c r="V65" s="78"/>
      <c r="W65" s="61"/>
    </row>
    <row r="66" spans="2:23">
      <c r="B66" s="21"/>
      <c r="C66" s="6"/>
      <c r="D66" s="86" t="s">
        <v>86</v>
      </c>
      <c r="E66" s="6"/>
      <c r="F66" s="6"/>
      <c r="G66" s="6"/>
      <c r="H66" s="149"/>
      <c r="I66" s="149"/>
      <c r="J66" s="149"/>
      <c r="K66" s="149" t="s">
        <v>87</v>
      </c>
      <c r="L66" s="191"/>
      <c r="M66" s="192"/>
      <c r="N66" s="196">
        <f>'Bud per 1 &amp; 2'!N40:O40+'Bud per 1 &amp; 2'!N76:O76+'Bud per 3 &amp; 4'!N39:O39+'Bud per 3 &amp; 4'!N74:O74+'Bud per 5 &amp; Cumulative'!N40:O40</f>
        <v>0</v>
      </c>
      <c r="O66" s="160"/>
      <c r="P66" s="6"/>
      <c r="T66" s="61"/>
      <c r="U66" s="77"/>
      <c r="V66" s="78"/>
      <c r="W66" s="61"/>
    </row>
    <row r="67" spans="2:23">
      <c r="B67" s="29"/>
      <c r="C67" s="6"/>
      <c r="D67" s="6"/>
      <c r="E67" s="6"/>
      <c r="F67" s="6"/>
      <c r="G67" s="6"/>
      <c r="H67" s="149"/>
      <c r="I67" s="149"/>
      <c r="J67" s="149"/>
      <c r="K67" s="149"/>
      <c r="L67" s="149"/>
      <c r="M67" s="149"/>
      <c r="N67" s="151"/>
      <c r="O67" s="160"/>
      <c r="P67" s="6"/>
      <c r="T67" s="61"/>
      <c r="U67" s="61"/>
      <c r="V67" s="78"/>
      <c r="W67" s="61"/>
    </row>
    <row r="68" spans="2:23" ht="13.5" thickBot="1">
      <c r="B68" s="23"/>
      <c r="C68" s="24"/>
      <c r="D68" s="24"/>
      <c r="E68" s="24"/>
      <c r="F68" s="24"/>
      <c r="G68" s="24"/>
      <c r="H68" s="152"/>
      <c r="I68" s="152"/>
      <c r="J68" s="152"/>
      <c r="K68" s="152"/>
      <c r="L68" s="152"/>
      <c r="M68" s="152"/>
      <c r="N68" s="162"/>
      <c r="O68" s="163"/>
      <c r="P68" s="6"/>
      <c r="T68" s="61"/>
      <c r="U68" s="77"/>
      <c r="V68" s="78"/>
      <c r="W68" s="61"/>
    </row>
    <row r="69" spans="2:23">
      <c r="B69" s="18"/>
      <c r="C69" s="19"/>
      <c r="D69" s="19"/>
      <c r="E69" s="19"/>
      <c r="F69" s="19"/>
      <c r="G69" s="19"/>
      <c r="H69" s="153"/>
      <c r="I69" s="153"/>
      <c r="J69" s="153"/>
      <c r="K69" s="153"/>
      <c r="L69" s="153"/>
      <c r="M69" s="153"/>
      <c r="N69" s="164"/>
      <c r="O69" s="165"/>
      <c r="P69" s="6"/>
      <c r="T69" s="61"/>
      <c r="U69" s="77"/>
      <c r="V69" s="78"/>
      <c r="W69" s="61"/>
    </row>
    <row r="70" spans="2:23">
      <c r="B70" s="21"/>
      <c r="C70" s="6"/>
      <c r="D70" s="6"/>
      <c r="E70" s="6"/>
      <c r="F70" s="6"/>
      <c r="G70" s="6"/>
      <c r="H70" s="149"/>
      <c r="I70" s="149"/>
      <c r="J70" s="149"/>
      <c r="K70" s="149"/>
      <c r="L70" s="149"/>
      <c r="M70" s="149"/>
      <c r="N70" s="151"/>
      <c r="O70" s="160"/>
      <c r="P70" s="6"/>
      <c r="T70" s="61"/>
      <c r="U70" s="77"/>
      <c r="V70" s="78"/>
      <c r="W70" s="61"/>
    </row>
    <row r="71" spans="2:23">
      <c r="B71" s="21"/>
      <c r="C71" s="6"/>
      <c r="D71" s="6"/>
      <c r="E71" s="6"/>
      <c r="F71" s="6"/>
      <c r="G71" s="6"/>
      <c r="H71" s="149"/>
      <c r="I71" s="149"/>
      <c r="J71" s="149"/>
      <c r="K71" s="149"/>
      <c r="L71" s="149"/>
      <c r="M71" s="149"/>
      <c r="N71" s="151"/>
      <c r="O71" s="160"/>
      <c r="P71" s="6"/>
      <c r="T71" s="61"/>
      <c r="U71" s="80"/>
      <c r="V71" s="78"/>
      <c r="W71" s="61"/>
    </row>
    <row r="72" spans="2:23" ht="4.5" customHeight="1">
      <c r="B72" s="21"/>
      <c r="C72" s="6"/>
      <c r="D72" s="6"/>
      <c r="E72" s="6"/>
      <c r="F72" s="6"/>
      <c r="G72" s="6"/>
      <c r="H72" s="149"/>
      <c r="I72" s="149"/>
      <c r="J72" s="149"/>
      <c r="K72" s="149"/>
      <c r="L72" s="149"/>
      <c r="M72" s="149"/>
      <c r="N72" s="151"/>
      <c r="O72" s="160"/>
      <c r="P72" s="6"/>
      <c r="T72" s="61"/>
      <c r="U72" s="61"/>
      <c r="V72" s="61"/>
      <c r="W72" s="61"/>
    </row>
    <row r="73" spans="2:23">
      <c r="B73" s="21"/>
      <c r="C73" s="6"/>
      <c r="D73" s="6"/>
      <c r="E73" s="6"/>
      <c r="F73" s="6"/>
      <c r="G73" s="6"/>
      <c r="H73" s="149"/>
      <c r="I73" s="149"/>
      <c r="J73" s="149"/>
      <c r="K73" s="149"/>
      <c r="L73" s="151"/>
      <c r="M73" s="149"/>
      <c r="N73" s="188"/>
      <c r="O73" s="161"/>
      <c r="P73" s="64"/>
      <c r="T73" s="61"/>
      <c r="U73" s="61"/>
      <c r="V73" s="61"/>
      <c r="W73" s="61"/>
    </row>
    <row r="74" spans="2:23" ht="4.5" customHeight="1">
      <c r="B74" s="21"/>
      <c r="C74" s="6"/>
      <c r="D74" s="6"/>
      <c r="E74" s="6"/>
      <c r="F74" s="6"/>
      <c r="G74" s="6"/>
      <c r="H74" s="149"/>
      <c r="I74" s="149"/>
      <c r="J74" s="149"/>
      <c r="K74" s="149"/>
      <c r="L74" s="149"/>
      <c r="M74" s="149"/>
      <c r="N74" s="151"/>
      <c r="O74" s="160"/>
      <c r="P74" s="6"/>
      <c r="T74" s="61"/>
      <c r="U74" s="61"/>
      <c r="V74" s="61"/>
      <c r="W74" s="61"/>
    </row>
    <row r="75" spans="2:23" ht="4.5" customHeight="1">
      <c r="B75" s="21"/>
      <c r="C75" s="6"/>
      <c r="D75" s="6"/>
      <c r="E75" s="6"/>
      <c r="F75" s="6"/>
      <c r="G75" s="6"/>
      <c r="H75" s="149"/>
      <c r="I75" s="149"/>
      <c r="J75" s="149"/>
      <c r="K75" s="149"/>
      <c r="L75" s="149"/>
      <c r="M75" s="149"/>
      <c r="N75" s="151"/>
      <c r="O75" s="160"/>
      <c r="P75" s="6"/>
      <c r="Q75" s="6"/>
      <c r="T75" s="61"/>
      <c r="U75" s="61"/>
      <c r="V75" s="61"/>
      <c r="W75" s="61"/>
    </row>
    <row r="76" spans="2:23" ht="12.75" customHeight="1">
      <c r="B76" s="21"/>
      <c r="C76" s="14"/>
      <c r="D76" s="14"/>
      <c r="E76" s="14"/>
      <c r="F76" s="14"/>
      <c r="G76" s="6"/>
      <c r="H76" s="149"/>
      <c r="I76" s="149"/>
      <c r="J76" s="149"/>
      <c r="K76" s="149"/>
      <c r="L76" s="151"/>
      <c r="M76" s="149"/>
      <c r="N76" s="183"/>
      <c r="O76" s="161"/>
      <c r="P76" s="64"/>
      <c r="T76" s="61"/>
      <c r="U76" s="61"/>
      <c r="V76" s="61"/>
      <c r="W76" s="61"/>
    </row>
    <row r="77" spans="2:23" ht="4.5" customHeight="1" thickBot="1">
      <c r="B77" s="23"/>
      <c r="C77" s="24"/>
      <c r="D77" s="24"/>
      <c r="E77" s="24"/>
      <c r="F77" s="24"/>
      <c r="G77" s="24"/>
      <c r="H77" s="152"/>
      <c r="I77" s="152"/>
      <c r="J77" s="152"/>
      <c r="K77" s="152"/>
      <c r="L77" s="152"/>
      <c r="M77" s="152"/>
      <c r="N77" s="152"/>
      <c r="O77" s="163"/>
      <c r="P77" s="6"/>
    </row>
    <row r="78" spans="2:23">
      <c r="H78" s="179"/>
      <c r="I78" s="179"/>
      <c r="J78" s="179"/>
      <c r="K78" s="179"/>
      <c r="L78" s="179"/>
      <c r="M78" s="179"/>
      <c r="N78" s="179"/>
      <c r="O78" s="179"/>
    </row>
    <row r="79" spans="2:23">
      <c r="H79" s="179"/>
      <c r="I79" s="179"/>
      <c r="J79" s="179"/>
      <c r="K79" s="179"/>
      <c r="L79" s="179"/>
      <c r="M79" s="179"/>
      <c r="N79" s="179"/>
      <c r="O79" s="179"/>
    </row>
    <row r="80" spans="2:23">
      <c r="H80" s="179"/>
      <c r="I80" s="179"/>
      <c r="J80" s="179"/>
      <c r="K80" s="179"/>
      <c r="L80" s="179"/>
      <c r="M80" s="179"/>
      <c r="N80" s="179"/>
      <c r="O80" s="179"/>
    </row>
    <row r="81" spans="8:15">
      <c r="H81" s="179"/>
      <c r="I81" s="179"/>
      <c r="J81" s="179"/>
      <c r="K81" s="179"/>
      <c r="L81" s="179"/>
      <c r="M81" s="179"/>
      <c r="N81" s="179"/>
      <c r="O81" s="179"/>
    </row>
    <row r="82" spans="8:15">
      <c r="H82" s="179"/>
      <c r="I82" s="179"/>
      <c r="J82" s="179"/>
      <c r="K82" s="179"/>
      <c r="L82" s="179"/>
      <c r="M82" s="179"/>
      <c r="N82" s="179"/>
      <c r="O82" s="179"/>
    </row>
    <row r="83" spans="8:15">
      <c r="H83" s="179"/>
      <c r="I83" s="179"/>
      <c r="J83" s="179"/>
      <c r="K83" s="179"/>
      <c r="L83" s="179"/>
      <c r="M83" s="179"/>
      <c r="N83" s="179"/>
      <c r="O83" s="179"/>
    </row>
    <row r="84" spans="8:15">
      <c r="H84" s="179"/>
      <c r="I84" s="179"/>
      <c r="J84" s="179"/>
      <c r="K84" s="179"/>
      <c r="L84" s="179"/>
      <c r="M84" s="179"/>
      <c r="N84" s="179"/>
      <c r="O84" s="179"/>
    </row>
    <row r="85" spans="8:15">
      <c r="H85" s="179"/>
      <c r="I85" s="179"/>
      <c r="J85" s="179"/>
      <c r="K85" s="179"/>
      <c r="L85" s="179"/>
      <c r="M85" s="179"/>
      <c r="N85" s="179"/>
      <c r="O85" s="179"/>
    </row>
    <row r="86" spans="8:15">
      <c r="H86" s="179"/>
      <c r="I86" s="179"/>
      <c r="J86" s="179"/>
      <c r="K86" s="179"/>
      <c r="L86" s="179"/>
      <c r="M86" s="179"/>
      <c r="N86" s="179"/>
      <c r="O86" s="179"/>
    </row>
    <row r="87" spans="8:15">
      <c r="H87" s="179"/>
      <c r="I87" s="179"/>
      <c r="J87" s="179"/>
      <c r="K87" s="179"/>
      <c r="L87" s="179"/>
      <c r="M87" s="179"/>
      <c r="N87" s="179"/>
      <c r="O87" s="179"/>
    </row>
    <row r="88" spans="8:15">
      <c r="H88" s="179"/>
      <c r="I88" s="179"/>
      <c r="J88" s="179"/>
      <c r="K88" s="179"/>
      <c r="L88" s="179"/>
      <c r="M88" s="179"/>
      <c r="N88" s="179"/>
      <c r="O88" s="179"/>
    </row>
    <row r="89" spans="8:15">
      <c r="H89" s="179"/>
      <c r="I89" s="179"/>
      <c r="J89" s="179"/>
      <c r="K89" s="179"/>
      <c r="L89" s="179"/>
      <c r="M89" s="179"/>
      <c r="N89" s="179"/>
      <c r="O89" s="179"/>
    </row>
    <row r="90" spans="8:15">
      <c r="H90" s="179"/>
      <c r="I90" s="179"/>
      <c r="J90" s="179"/>
      <c r="K90" s="179"/>
      <c r="L90" s="179"/>
      <c r="M90" s="179"/>
      <c r="N90" s="179"/>
      <c r="O90" s="179"/>
    </row>
  </sheetData>
  <sheetProtection selectLockedCells="1"/>
  <mergeCells count="2">
    <mergeCell ref="H32:J32"/>
    <mergeCell ref="H33:J33"/>
  </mergeCells>
  <phoneticPr fontId="2" type="noConversion"/>
  <pageMargins left="0.75" right="0.75" top="1" bottom="1" header="0.5" footer="0.5"/>
  <pageSetup scale="72" orientation="portrait" r:id="rId1"/>
  <headerFooter alignWithMargins="0">
    <oddHeader>&amp;LVersion 1.2 
3/3/2012&amp;CNIH Modular Budget Template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D18" sqref="D18"/>
    </sheetView>
  </sheetViews>
  <sheetFormatPr defaultColWidth="8.85546875" defaultRowHeight="12.75"/>
  <cols>
    <col min="4" max="4" width="12.7109375" customWidth="1"/>
    <col min="5" max="5" width="19.42578125" customWidth="1"/>
  </cols>
  <sheetData>
    <row r="1" spans="1:5">
      <c r="A1" s="62" t="s">
        <v>124</v>
      </c>
      <c r="D1" s="32"/>
    </row>
    <row r="2" spans="1:5">
      <c r="A2" t="s">
        <v>47</v>
      </c>
      <c r="D2" s="35"/>
      <c r="E2" s="81">
        <f>'Bud per 5 &amp; Cumulative'!N66</f>
        <v>0</v>
      </c>
    </row>
    <row r="3" spans="1:5">
      <c r="A3" t="s">
        <v>48</v>
      </c>
      <c r="D3" s="35"/>
      <c r="E3" s="81">
        <f>'Bud per 5 &amp; Cumulative'!N66</f>
        <v>0</v>
      </c>
    </row>
    <row r="4" spans="1:5">
      <c r="D4" s="35"/>
      <c r="E4" s="81"/>
    </row>
    <row r="5" spans="1:5">
      <c r="A5" s="62" t="s">
        <v>123</v>
      </c>
      <c r="E5" s="81">
        <f>'Bud per 5 &amp; Cumulative'!N66</f>
        <v>0</v>
      </c>
    </row>
    <row r="6" spans="1:5">
      <c r="E6" s="81"/>
    </row>
    <row r="7" spans="1:5">
      <c r="E7" s="81"/>
    </row>
    <row r="8" spans="1:5">
      <c r="E8" s="81"/>
    </row>
    <row r="9" spans="1:5">
      <c r="E9" s="81"/>
    </row>
    <row r="10" spans="1:5">
      <c r="E10" s="81"/>
    </row>
  </sheetData>
  <sheetProtection sheet="1" objects="1" scenarios="1" selectLockedCells="1"/>
  <phoneticPr fontId="2" type="noConversion"/>
  <pageMargins left="0.75" right="0.75" top="1" bottom="1" header="0.5" footer="0.5"/>
  <pageSetup orientation="portrait" horizontalDpi="4294967292" verticalDpi="4294967292" r:id="rId1"/>
  <headerFooter alignWithMargins="0">
    <oddHeader>&amp;LVersion 1.2 
3/3/2012&amp;CNIH Modular Budget Template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Details</vt:lpstr>
      <vt:lpstr>Subcons</vt:lpstr>
      <vt:lpstr>Detail Worksheet</vt:lpstr>
      <vt:lpstr>Bud per 1 &amp; 2</vt:lpstr>
      <vt:lpstr>Bud per 3 &amp; 4</vt:lpstr>
      <vt:lpstr>Bud per 5 &amp; Cumulative</vt:lpstr>
      <vt:lpstr>#s</vt:lpstr>
      <vt:lpstr>Sheet1</vt:lpstr>
      <vt:lpstr>'#s'!Print_Area</vt:lpstr>
      <vt:lpstr>'Bud per 1 &amp; 2'!Print_Area</vt:lpstr>
      <vt:lpstr>'Bud per 3 &amp; 4'!Print_Area</vt:lpstr>
      <vt:lpstr>'Bud per 5 &amp; Cumulative'!Print_Area</vt:lpstr>
      <vt:lpstr>'Detail Worksheet'!Print_Area</vt:lpstr>
      <vt:lpstr>Subcons!Print_Area</vt:lpstr>
    </vt:vector>
  </TitlesOfParts>
  <Company>MSIS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uniquename</dc:creator>
  <cp:lastModifiedBy>A. Beckman</cp:lastModifiedBy>
  <cp:lastPrinted>2012-03-20T16:06:57Z</cp:lastPrinted>
  <dcterms:created xsi:type="dcterms:W3CDTF">2007-05-18T01:30:03Z</dcterms:created>
  <dcterms:modified xsi:type="dcterms:W3CDTF">2016-01-07T19:44:00Z</dcterms:modified>
</cp:coreProperties>
</file>